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0385" windowHeight="8520" tabRatio="500"/>
  </bookViews>
  <sheets>
    <sheet name="Matriz objetivos metas indicado" sheetId="1" r:id="rId1"/>
    <sheet name="Registro de variables" sheetId="2" r:id="rId2"/>
    <sheet name="IND1" sheetId="3" r:id="rId3"/>
    <sheet name="IND11" sheetId="4" r:id="rId4"/>
    <sheet name="IND2" sheetId="5" state="hidden" r:id="rId5"/>
    <sheet name="IND3" sheetId="6" r:id="rId6"/>
    <sheet name="IND4" sheetId="7" r:id="rId7"/>
    <sheet name="IND5" sheetId="8" state="hidden" r:id="rId8"/>
    <sheet name="IND6" sheetId="9" state="hidden" r:id="rId9"/>
    <sheet name="IND7" sheetId="10" r:id="rId10"/>
    <sheet name="IND8" sheetId="11" r:id="rId11"/>
    <sheet name="IND9" sheetId="12" r:id="rId12"/>
    <sheet name="IND10" sheetId="13" r:id="rId13"/>
    <sheet name="IND1_2" sheetId="14" r:id="rId14"/>
  </sheets>
  <externalReferences>
    <externalReference r:id="rId15"/>
    <externalReference r:id="rId16"/>
  </externalReferences>
  <calcPr calcId="144525"/>
</workbook>
</file>

<file path=xl/sharedStrings.xml><?xml version="1.0" encoding="utf-8"?>
<sst xmlns="http://schemas.openxmlformats.org/spreadsheetml/2006/main" count="97">
  <si>
    <t>VERSION FEBRERO 2019</t>
  </si>
  <si>
    <t>OBJETIVOS DEL SISTEMA DE GESTION EN SST</t>
  </si>
  <si>
    <t xml:space="preserve">INDICADOR </t>
  </si>
  <si>
    <t>FORMULA</t>
  </si>
  <si>
    <t>META 2017</t>
  </si>
  <si>
    <t>UNIDAD DE MEDIDA</t>
  </si>
  <si>
    <t>PERIODO O FRECUENCIA</t>
  </si>
  <si>
    <t>MAYOR ES MEJOR</t>
  </si>
  <si>
    <t>PROCESO FUENTE DE DATOS</t>
  </si>
  <si>
    <t>Garantizar el cumplimiento de los requisitos normativos aplicables a la organización</t>
  </si>
  <si>
    <t>Cumplimiento legal</t>
  </si>
  <si>
    <t>(Número de requisitos legales cumplidos/Número total de requisitos legales aplicables)x100</t>
  </si>
  <si>
    <t>%</t>
  </si>
  <si>
    <t>ANUAL</t>
  </si>
  <si>
    <t>MEJOR</t>
  </si>
  <si>
    <t>Matriz requisitos normativos</t>
  </si>
  <si>
    <t>Fomentar el aprendizaje y mejorar las capacidades de los trabajadores aportando a su crecimiento integral.</t>
  </si>
  <si>
    <t xml:space="preserve">Logro de objetivos de aprendizaje </t>
  </si>
  <si>
    <t>(Número de evaluaciones eficaces / Número de personas evaluadas) x 100</t>
  </si>
  <si>
    <t>Matriz capacitación</t>
  </si>
  <si>
    <t>Cumplimiento plan capacitaciones</t>
  </si>
  <si>
    <t>Nùmero de capactaciones ejecutadas/Número de capacitaciones programadas x 100%</t>
  </si>
  <si>
    <t>Cobertura de capacitaciones</t>
  </si>
  <si>
    <t>(Número de personas cubiertas en formación ejecutadas / número total de personas) x 100</t>
  </si>
  <si>
    <t>Promover la mejora continua del sistema de gestión de la seguridad y salud en el trabajo.</t>
  </si>
  <si>
    <t>Actividades plan de trabajo</t>
  </si>
  <si>
    <t>(Número de actividades cumplidas del plan 
de trabajo / Número total de actividades programadas
en el plan de trabajo) x 100</t>
  </si>
  <si>
    <t>Plan de trabajo anual</t>
  </si>
  <si>
    <t>Gestión planes de acción (inspecciones, AT, Incidentes, auditorias, revisión gerencia, matriz peligros, estudio puesto trabajo, etc.)</t>
  </si>
  <si>
    <t>(Numero de planes de acción ejecutados en un periodo / Numero total de planes de acción periodo) x 100</t>
  </si>
  <si>
    <t>Seguimiento planes de acción</t>
  </si>
  <si>
    <t>Prevenir, fomentar y apoyar la salud, seguridad y bienestar de nuestros grupos de interés.</t>
  </si>
  <si>
    <t>Indice de Frecuencia</t>
  </si>
  <si>
    <t>No. de accidentes de trabajo en el último periodo/ No. de horas hombres trabajadas en el mismo periodo x K</t>
  </si>
  <si>
    <t>Numero</t>
  </si>
  <si>
    <t>NO</t>
  </si>
  <si>
    <t>Caracterización accidentes y enfermedad laboral</t>
  </si>
  <si>
    <t>Indice de Severidad</t>
  </si>
  <si>
    <t>No. de días perdidos + cargados en el ultimo periodo/ No. de horas hombres trabajadas en el mismo periodo x K</t>
  </si>
  <si>
    <t>Indice de Lesiones Incapacitantes</t>
  </si>
  <si>
    <t>(Indice de frecuencia x índice de severidad)/1000</t>
  </si>
  <si>
    <t>Tasa de prevalencia general de enfermedad laboral</t>
  </si>
  <si>
    <t>(Casos existentes reconocidos (nuevos y
antiguos) de EL año / Promedio de trabajadores) x 100</t>
  </si>
  <si>
    <t>Recursos, política y organización</t>
  </si>
  <si>
    <t>(Número de requisitos del numeral 2.2.4.6.20
que cumplan con las especificaciones del
Decreto 1072 / número de requisitos solicitados
por dicho numeral) x 100</t>
  </si>
  <si>
    <t>INDICADOR</t>
  </si>
  <si>
    <t>RESPONSABLE</t>
  </si>
  <si>
    <t>INFORMACION FORMULA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</si>
  <si>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</si>
  <si>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</si>
  <si>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</si>
  <si>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</si>
  <si>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</si>
  <si>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</si>
  <si>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</si>
  <si>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</si>
  <si>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</si>
  <si>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</si>
  <si>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</si>
  <si>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</si>
  <si>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SST</t>
  </si>
  <si>
    <t>Número de requisitos legales cumplidos</t>
  </si>
  <si>
    <t>Número total de requisitos legales aplicables</t>
  </si>
  <si>
    <t>Número de evaluaciones eficaces</t>
  </si>
  <si>
    <t>Número de personas evaluadas</t>
  </si>
  <si>
    <t>Nùmero de capactaciones ejecutadas</t>
  </si>
  <si>
    <t>Número de capacitaciones programadas</t>
  </si>
  <si>
    <t>Número de personas cubiertas en formación ejecutadas</t>
  </si>
  <si>
    <t>Número total de personas a capacitar</t>
  </si>
  <si>
    <t>Número de actividades cumplidas del plan anual de trabajo</t>
  </si>
  <si>
    <t>Número de actividades programas en el plan anual de trabajo</t>
  </si>
  <si>
    <t>Gestión planes de acción (inspecciones, AT, Incidentes, auditorias, revisión gerencia, matriz peligros)</t>
  </si>
  <si>
    <t xml:space="preserve">Numero de planes de acción ejecutados en un periodo </t>
  </si>
  <si>
    <t>Numero total de planes de acción en el periodo</t>
  </si>
  <si>
    <t>No. de accidentes de trabajo en el último periodo</t>
  </si>
  <si>
    <t>No. de horas hombres trabajadas en el mismo periodo</t>
  </si>
  <si>
    <t>No. de días perdidos + cargados en el ultimo periodo</t>
  </si>
  <si>
    <t>Indice de frecuencia</t>
  </si>
  <si>
    <t>Indice de severidad</t>
  </si>
  <si>
    <t>Casos existentes reconocidos (nuevos y antiguos)</t>
  </si>
  <si>
    <t xml:space="preserve">Promedio de trabajadores </t>
  </si>
  <si>
    <t>Número de requisitos del numeral 2.2.4.6.20 que cumplan con las especificaciones del Decreto 1072</t>
  </si>
  <si>
    <t>Número de requisitos solicitados por dicho numeral</t>
  </si>
  <si>
    <t>DATOS</t>
  </si>
  <si>
    <t>EJECUCIÓN</t>
  </si>
  <si>
    <t>META</t>
  </si>
  <si>
    <t>PTE POR CUMPLIR</t>
  </si>
  <si>
    <t>MES</t>
  </si>
  <si>
    <t>1 SEMESTRE (1S)</t>
  </si>
  <si>
    <t>2 SEMESTRE (2S)</t>
  </si>
  <si>
    <t>FECHA</t>
  </si>
  <si>
    <t>CAUSA</t>
  </si>
  <si>
    <t>ACCIÓN PROPUESTA</t>
  </si>
  <si>
    <t>FECHA LIMITE</t>
  </si>
  <si>
    <t>ACCION PROPUESTA</t>
  </si>
  <si>
    <t xml:space="preserve">Número total de trabajadores aptos </t>
  </si>
  <si>
    <t xml:space="preserve">Número de trabajadores evaluados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</si>
</sst>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41" formatCode="_(* #,##0_);_(* \(#,##0\);_(* &quot;-&quot;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1">
    <font>
      <sz val="11"/>
      <color rgb="FF000000"/>
      <name val="Calibri"/>
      <charset val="1"/>
    </font>
    <font>
      <b/>
      <sz val="12"/>
      <color rgb="FFFFFFFF"/>
      <name val="Calibri"/>
      <charset val="1"/>
    </font>
    <font>
      <b/>
      <sz val="10"/>
      <color rgb="FFFFFFFF"/>
      <name val="Calibri"/>
      <charset val="1"/>
    </font>
    <font>
      <b/>
      <sz val="8"/>
      <color rgb="FFFFFFFF"/>
      <name val="Calibri"/>
      <charset val="1"/>
    </font>
    <font>
      <b/>
      <sz val="14"/>
      <color rgb="FF000000"/>
      <name val="Calibri"/>
      <charset val="1"/>
    </font>
    <font>
      <sz val="11"/>
      <name val="Calibri"/>
      <charset val="1"/>
    </font>
    <font>
      <b/>
      <sz val="11"/>
      <color rgb="FFFFFFFF"/>
      <name val="Calibri"/>
      <charset val="1"/>
    </font>
    <font>
      <b/>
      <sz val="9"/>
      <color rgb="FFFFFFFF"/>
      <name val="Calibri"/>
      <charset val="1"/>
    </font>
    <font>
      <b/>
      <sz val="12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0"/>
      <color rgb="FF000000"/>
      <name val="Calibri"/>
      <charset val="1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CC135"/>
        <bgColor rgb="FF00FF00"/>
      </patternFill>
    </fill>
    <fill>
      <patternFill patternType="solid">
        <fgColor rgb="FFC5E0B4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E2F0D9"/>
        <bgColor rgb="FFDDDDDD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13" borderId="0" applyNumberFormat="0" applyBorder="0" applyAlignment="0" applyProtection="0">
      <alignment vertical="center"/>
    </xf>
    <xf numFmtId="43" fontId="14" fillId="0" borderId="0" applyBorder="0" applyAlignment="0" applyProtection="0"/>
    <xf numFmtId="41" fontId="14" fillId="0" borderId="0" applyBorder="0" applyAlignment="0" applyProtection="0"/>
    <xf numFmtId="42" fontId="14" fillId="0" borderId="0" applyBorder="0" applyAlignment="0" applyProtection="0"/>
    <xf numFmtId="44" fontId="14" fillId="0" borderId="0" applyBorder="0" applyAlignment="0" applyProtection="0"/>
    <xf numFmtId="9" fontId="0" fillId="0" borderId="0" applyBorder="0" applyProtection="0"/>
    <xf numFmtId="0" fontId="15" fillId="9" borderId="38" applyNumberFormat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2" fillId="8" borderId="3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1" borderId="0" applyBorder="0" applyProtection="0"/>
    <xf numFmtId="0" fontId="26" fillId="0" borderId="37" applyNumberFormat="0" applyFill="0" applyAlignment="0" applyProtection="0">
      <alignment vertical="center"/>
    </xf>
    <xf numFmtId="0" fontId="18" fillId="0" borderId="4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7" borderId="4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26" borderId="3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26" borderId="41" applyNumberFormat="0" applyAlignment="0" applyProtection="0">
      <alignment vertical="center"/>
    </xf>
    <xf numFmtId="0" fontId="11" fillId="0" borderId="35" applyNumberFormat="0" applyFill="0" applyAlignment="0" applyProtection="0">
      <alignment vertical="center"/>
    </xf>
    <xf numFmtId="0" fontId="30" fillId="0" borderId="4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9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17" fontId="1" fillId="3" borderId="2" xfId="0" applyNumberFormat="1" applyFont="1" applyFill="1" applyBorder="1" applyAlignment="1">
      <alignment horizontal="center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17" fontId="2" fillId="3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17" fontId="3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7" xfId="6" applyFont="1" applyBorder="1" applyAlignment="1" applyProtection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9" fontId="5" fillId="5" borderId="7" xfId="6" applyFont="1" applyFill="1" applyBorder="1" applyAlignment="1" applyProtection="1">
      <alignment horizontal="center" vertical="center" wrapText="1"/>
    </xf>
    <xf numFmtId="9" fontId="5" fillId="5" borderId="7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9" fontId="5" fillId="6" borderId="7" xfId="6" applyFont="1" applyFill="1" applyBorder="1" applyAlignment="1" applyProtection="1">
      <alignment horizontal="center" vertical="center" wrapText="1"/>
    </xf>
    <xf numFmtId="9" fontId="5" fillId="6" borderId="7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9" fontId="5" fillId="6" borderId="2" xfId="6" applyFont="1" applyFill="1" applyBorder="1" applyAlignment="1" applyProtection="1">
      <alignment horizontal="center" vertical="center" wrapText="1"/>
    </xf>
    <xf numFmtId="9" fontId="5" fillId="6" borderId="2" xfId="0" applyNumberFormat="1" applyFont="1" applyFill="1" applyBorder="1" applyAlignment="1">
      <alignment horizontal="center" vertical="center" wrapText="1"/>
    </xf>
    <xf numFmtId="9" fontId="5" fillId="6" borderId="10" xfId="0" applyNumberFormat="1" applyFont="1" applyFill="1" applyBorder="1" applyAlignment="1">
      <alignment horizontal="center" vertical="center" wrapText="1"/>
    </xf>
    <xf numFmtId="0" fontId="5" fillId="6" borderId="2" xfId="6" applyNumberFormat="1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9" fontId="5" fillId="5" borderId="2" xfId="6" applyFont="1" applyFill="1" applyBorder="1" applyAlignment="1" applyProtection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ill="1" applyBorder="1"/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ill="1" applyBorder="1"/>
    <xf numFmtId="0" fontId="0" fillId="2" borderId="1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justify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18" xfId="0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9" fontId="9" fillId="2" borderId="17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9" fontId="0" fillId="2" borderId="18" xfId="0" applyNumberFormat="1" applyFill="1" applyBorder="1" applyAlignment="1">
      <alignment horizontal="center" vertical="center"/>
    </xf>
    <xf numFmtId="9" fontId="9" fillId="2" borderId="18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5E0B4"/>
      <rgbColor rgb="00808080"/>
      <rgbColor rgb="005B9BD5"/>
      <rgbColor rgb="00993366"/>
      <rgbColor rgb="00FFFFCC"/>
      <rgbColor rgb="00E2F0D9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ED7D31"/>
      <rgbColor rgb="00595959"/>
      <rgbColor rgb="00969696"/>
      <rgbColor rgb="00003366"/>
      <rgbColor rgb="000CC135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CUMPLIMIENTO LEGAL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'IND1'!$E$6:$E$7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'IND1'!$B$8:$B$19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'IND1'!$E$8:$E$19</c:f>
              <c:numCache>
                <c:formatCode>0%</c:formatCode>
                <c:ptCount val="12"/>
                <c:pt idx="0">
                  <c:v>0.0763358778625954</c:v>
                </c:pt>
                <c:pt idx="1">
                  <c:v>0.777777777777778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'IND1'!$F$6:$F$7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'IND1'!$B$8:$B$19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'IND1'!$F$8:$F$19</c:f>
              <c:numCache>
                <c:formatCode>0%</c:formatCode>
                <c:ptCount val="12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23358271"/>
        <c:axId val="78445190"/>
      </c:barChart>
      <c:catAx>
        <c:axId val="23358271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78445190"/>
        <c:crosses val="autoZero"/>
        <c:auto val="1"/>
        <c:lblAlgn val="ctr"/>
        <c:lblOffset val="100"/>
        <c:noMultiLvlLbl val="0"/>
      </c:catAx>
      <c:valAx>
        <c:axId val="78445190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23358271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INDICE DE LESIONES INCAPACITANTES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'IND9'!$E$6:$E$7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'IND9'!$B$8:$B$19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'IND9'!$E$8:$E$19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'IND9'!$F$6:$F$7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'IND9'!$B$8:$B$19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'IND9'!$F$8:$F$19</c:f>
              <c:numCache>
                <c:formatCode>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32031199"/>
        <c:axId val="74516789"/>
      </c:barChart>
      <c:catAx>
        <c:axId val="32031199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74516789"/>
        <c:crosses val="autoZero"/>
        <c:auto val="1"/>
        <c:lblAlgn val="ctr"/>
        <c:lblOffset val="100"/>
        <c:noMultiLvlLbl val="0"/>
      </c:catAx>
      <c:valAx>
        <c:axId val="74516789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32031199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TASA PREVALENCIA EL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'IND10'!$E$6:$E$7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'IND10'!$B$8:$B$19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'IND10'!$E$8:$E$19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'IND10'!$F$6:$F$7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'IND10'!$B$8:$B$19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'IND10'!$F$8:$F$19</c:f>
              <c:numCache>
                <c:formatCode>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63443500"/>
        <c:axId val="75562887"/>
      </c:barChart>
      <c:catAx>
        <c:axId val="63443500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75562887"/>
        <c:crosses val="autoZero"/>
        <c:auto val="1"/>
        <c:lblAlgn val="ctr"/>
        <c:lblOffset val="100"/>
        <c:noMultiLvlLbl val="0"/>
      </c:catAx>
      <c:valAx>
        <c:axId val="75562887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634435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SEGUIMIENTO EXÁMENES MÉDICOS 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IND1_2!$E$6:$E$7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IND1_2!$B$8:$B$19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IND1_2!$E$8:$E$19</c:f>
              <c:numCache>
                <c:formatCode>0%</c:formatCode>
                <c:ptCount val="12"/>
                <c:pt idx="0">
                  <c:v>0.505050505050505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IND1_2!$F$6:$F$7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IND1_2!$B$8:$B$19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IND1_2!$F$8:$F$19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82946879"/>
        <c:axId val="64801641"/>
      </c:barChart>
      <c:catAx>
        <c:axId val="82946879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64801641"/>
        <c:crosses val="autoZero"/>
        <c:auto val="1"/>
        <c:lblAlgn val="ctr"/>
        <c:lblOffset val="100"/>
        <c:noMultiLvlLbl val="0"/>
      </c:catAx>
      <c:valAx>
        <c:axId val="64801641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82946879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RECURSOS, POLITICA, ORGANIZACION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'IND11'!$E$6:$E$7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'IND11'!$B$8:$B$19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'IND11'!$E$8:$E$19</c:f>
              <c:numCache>
                <c:formatCode>0%</c:formatCode>
                <c:ptCount val="12"/>
                <c:pt idx="0">
                  <c:v>0.363636363636364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'IND11'!$F$6:$F$7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'IND11'!$B$8:$B$19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'IND11'!$F$8:$F$19</c:f>
              <c:numCache>
                <c:formatCode>0%</c:formatCode>
                <c:ptCount val="12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56287618"/>
        <c:axId val="70130787"/>
      </c:barChart>
      <c:catAx>
        <c:axId val="56287618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70130787"/>
        <c:crosses val="autoZero"/>
        <c:auto val="1"/>
        <c:lblAlgn val="ctr"/>
        <c:lblOffset val="100"/>
        <c:noMultiLvlLbl val="0"/>
      </c:catAx>
      <c:valAx>
        <c:axId val="70130787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5628761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LOGRO DE OBJETIVOS DE APRENDIZAJE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'IND2'!$E$6:$E$7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'IND2'!$B$8:$B$19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'IND2'!$E$8:$E$19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'IND2'!$F$6:$F$7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'IND2'!$B$8:$B$19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'IND2'!$F$8:$F$19</c:f>
              <c:numCache>
                <c:formatCode>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54027613"/>
        <c:axId val="75234186"/>
      </c:barChart>
      <c:catAx>
        <c:axId val="54027613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75234186"/>
        <c:crosses val="autoZero"/>
        <c:auto val="1"/>
        <c:lblAlgn val="ctr"/>
        <c:lblOffset val="100"/>
        <c:noMultiLvlLbl val="0"/>
      </c:catAx>
      <c:valAx>
        <c:axId val="75234186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54027613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CUMPLIMIENTO PLAN CAPACITACIONES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'IND3'!$E$6:$E$7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'IND3'!$B$8:$B$19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'IND3'!$E$8:$E$19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'IND3'!$F$6:$F$7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'IND3'!$B$8:$B$19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'IND3'!$F$8:$F$19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59212514"/>
        <c:axId val="14438816"/>
      </c:barChart>
      <c:catAx>
        <c:axId val="59212514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14438816"/>
        <c:crosses val="autoZero"/>
        <c:auto val="1"/>
        <c:lblAlgn val="ctr"/>
        <c:lblOffset val="100"/>
        <c:noMultiLvlLbl val="0"/>
      </c:catAx>
      <c:valAx>
        <c:axId val="14438816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5921251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COBERTURA CAPACITACIONES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'IND4'!$E$6:$E$7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'IND4'!$B$8:$B$19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'IND4'!$E$8:$E$19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'IND4'!$F$6:$F$7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'IND4'!$B$8:$B$19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'IND4'!$F$8:$F$19</c:f>
              <c:numCache>
                <c:formatCode>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51552711"/>
        <c:axId val="16940173"/>
      </c:barChart>
      <c:catAx>
        <c:axId val="51552711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16940173"/>
        <c:crosses val="autoZero"/>
        <c:auto val="1"/>
        <c:lblAlgn val="ctr"/>
        <c:lblOffset val="100"/>
        <c:noMultiLvlLbl val="0"/>
      </c:catAx>
      <c:valAx>
        <c:axId val="16940173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51552711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ACTIVIDADES PLAN DE TRABAJO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'IND5'!$E$6:$E$7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'IND5'!$B$8:$B$19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'IND5'!$E$8:$E$19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'IND5'!$F$6:$F$7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'IND5'!$B$8:$B$19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'IND5'!$F$8:$F$19</c:f>
              <c:numCache>
                <c:formatCode>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55689461"/>
        <c:axId val="70020550"/>
      </c:barChart>
      <c:catAx>
        <c:axId val="55689461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70020550"/>
        <c:crosses val="autoZero"/>
        <c:auto val="1"/>
        <c:lblAlgn val="ctr"/>
        <c:lblOffset val="100"/>
        <c:noMultiLvlLbl val="0"/>
      </c:catAx>
      <c:valAx>
        <c:axId val="70020550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55689461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GESTION PLANES DE ACCION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'IND6'!$E$6:$E$7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'IND6'!$E$8:$E$19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'IND6'!$F$6:$F$7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'IND6'!$F$8:$F$19</c:f>
              <c:numCache>
                <c:formatCode>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33575153"/>
        <c:axId val="37563770"/>
      </c:barChart>
      <c:catAx>
        <c:axId val="33575153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37563770"/>
        <c:crosses val="autoZero"/>
        <c:auto val="1"/>
        <c:lblAlgn val="ctr"/>
        <c:lblOffset val="100"/>
        <c:noMultiLvlLbl val="0"/>
      </c:catAx>
      <c:valAx>
        <c:axId val="37563770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33575153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INDICE DE FRECUENCIA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'IND7'!$E$6:$E$7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'IND7'!$B$8:$B$19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'IND7'!$E$8:$E$19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'IND7'!$F$6:$F$7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'IND7'!$B$8:$B$19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'IND7'!$F$8:$F$19</c:f>
              <c:numCache>
                <c:formatCode>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39691334"/>
        <c:axId val="33408106"/>
      </c:barChart>
      <c:catAx>
        <c:axId val="39691334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33408106"/>
        <c:crosses val="autoZero"/>
        <c:auto val="1"/>
        <c:lblAlgn val="ctr"/>
        <c:lblOffset val="100"/>
        <c:noMultiLvlLbl val="0"/>
      </c:catAx>
      <c:valAx>
        <c:axId val="33408106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3969133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spc="-1" baseline="0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  <a:ea typeface="+mn-ea"/>
                <a:cs typeface="+mn-cs"/>
              </a:defRPr>
            </a:pPr>
            <a:r>
              <a:rPr sz="1600" b="1" strike="noStrike" spc="-1">
                <a:solidFill>
                  <a:srgbClr val="808080"/>
                </a:solidFill>
                <a:uFill>
                  <a:solidFill>
                    <a:srgbClr val="FFFFFF"/>
                  </a:solidFill>
                </a:uFill>
                <a:latin typeface="Calibri Light" panose="020F0302020204030204"/>
              </a:rPr>
              <a:t>INDICE DE SEVERIDAD</a:t>
            </a:r>
            <a:endParaRPr sz="1600" b="1" strike="noStrike" spc="-1">
              <a:solidFill>
                <a:srgbClr val="808080"/>
              </a:solidFill>
              <a:uFill>
                <a:solidFill>
                  <a:srgbClr val="FFFFFF"/>
                </a:solidFill>
              </a:uFill>
              <a:latin typeface="Calibri Light" panose="020F030202020403020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'IND8'!$E$6:$E$7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'IND8'!$B$8:$B$19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'IND8'!$E$8:$E$19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'IND8'!$F$6:$F$7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'IND8'!$B$8:$B$19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'IND8'!$F$8:$F$19</c:f>
              <c:numCache>
                <c:formatCode>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</c:dLbls>
        <c:gapWidth val="247"/>
        <c:overlap val="-27"/>
        <c:axId val="84975033"/>
        <c:axId val="4241173"/>
      </c:barChart>
      <c:catAx>
        <c:axId val="84975033"/>
        <c:scaling>
          <c:orientation val="minMax"/>
        </c:scaling>
        <c:delete val="0"/>
        <c:axPos val="b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 cap="flat" cmpd="sng" algn="ctr">
            <a:solidFill>
              <a:srgbClr val="D9D9D9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4241173"/>
        <c:crosses val="autoZero"/>
        <c:auto val="1"/>
        <c:lblAlgn val="ctr"/>
        <c:lblOffset val="100"/>
        <c:noMultiLvlLbl val="0"/>
      </c:catAx>
      <c:valAx>
        <c:axId val="4241173"/>
        <c:scaling>
          <c:orientation val="minMax"/>
        </c:scaling>
        <c:delete val="0"/>
        <c:axPos val="l"/>
        <c:majorGridlines>
          <c:spPr>
            <a:ln w="9360" cap="flat" cmpd="sng" algn="ctr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spc="-1" baseline="0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 panose="020F0502020204030204"/>
                <a:ea typeface="+mn-ea"/>
                <a:cs typeface="+mn-cs"/>
              </a:defRPr>
            </a:pPr>
          </a:p>
        </c:txPr>
        <c:crossAx val="84975033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 cap="flat" cmpd="sng" algn="ctr">
      <a:solidFill>
        <a:srgbClr val="D9D9D9"/>
      </a:solidFill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203760</xdr:colOff>
      <xdr:row>4</xdr:row>
      <xdr:rowOff>17280</xdr:rowOff>
    </xdr:to>
    <xdr:sp>
      <xdr:nvSpPr>
        <xdr:cNvPr id="2" name="CustomShape 1"/>
        <xdr:cNvSpPr/>
      </xdr:nvSpPr>
      <xdr:spPr>
        <a:xfrm>
          <a:off x="0" y="0"/>
          <a:ext cx="13203555" cy="779145"/>
        </a:xfrm>
        <a:prstGeom prst="roundRect">
          <a:avLst>
            <a:gd name="adj" fmla="val 0"/>
          </a:avLst>
        </a:prstGeom>
        <a:noFill/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2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OBJETIVOS, METAS E INDICADORES</a:t>
          </a:r>
          <a:endParaRPr lang="es-CO" sz="2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270510</xdr:colOff>
      <xdr:row>0</xdr:row>
      <xdr:rowOff>78105</xdr:rowOff>
    </xdr:from>
    <xdr:to>
      <xdr:col>1</xdr:col>
      <xdr:colOff>2025015</xdr:colOff>
      <xdr:row>4</xdr:row>
      <xdr:rowOff>107315</xdr:rowOff>
    </xdr:to>
    <xdr:pic>
      <xdr:nvPicPr>
        <xdr:cNvPr id="4" name="Imagen 1" descr="22 - copia"/>
        <xdr:cNvPicPr>
          <a:picLocks noChangeAspect="1"/>
        </xdr:cNvPicPr>
      </xdr:nvPicPr>
      <xdr:blipFill>
        <a:blip r:embed="rId1"/>
        <a:srcRect l="3375" t="9296" r="7173" b="9296"/>
        <a:stretch>
          <a:fillRect/>
        </a:stretch>
      </xdr:blipFill>
      <xdr:spPr>
        <a:xfrm>
          <a:off x="451485" y="78105"/>
          <a:ext cx="1754505" cy="7912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20</xdr:row>
      <xdr:rowOff>92160</xdr:rowOff>
    </xdr:from>
    <xdr:to>
      <xdr:col>6</xdr:col>
      <xdr:colOff>337320</xdr:colOff>
      <xdr:row>38</xdr:row>
      <xdr:rowOff>177120</xdr:rowOff>
    </xdr:to>
    <xdr:graphicFrame>
      <xdr:nvGraphicFramePr>
        <xdr:cNvPr id="25" name="Gráfico 1"/>
        <xdr:cNvGraphicFramePr/>
      </xdr:nvGraphicFramePr>
      <xdr:xfrm>
        <a:off x="1080135" y="4244975"/>
        <a:ext cx="5598795" cy="35134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26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INDICE DE FRECUENCIA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19080</xdr:colOff>
      <xdr:row>0</xdr:row>
      <xdr:rowOff>28440</xdr:rowOff>
    </xdr:from>
    <xdr:to>
      <xdr:col>1</xdr:col>
      <xdr:colOff>870840</xdr:colOff>
      <xdr:row>3</xdr:row>
      <xdr:rowOff>128880</xdr:rowOff>
    </xdr:to>
    <xdr:pic>
      <xdr:nvPicPr>
        <xdr:cNvPr id="27" name="Picture 3"/>
        <xdr:cNvPicPr/>
      </xdr:nvPicPr>
      <xdr:blipFill>
        <a:blip r:embed="rId2"/>
        <a:stretch>
          <a:fillRect/>
        </a:stretch>
      </xdr:blipFill>
      <xdr:spPr>
        <a:xfrm>
          <a:off x="19050" y="27940"/>
          <a:ext cx="1612900" cy="6718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19</xdr:row>
      <xdr:rowOff>176040</xdr:rowOff>
    </xdr:from>
    <xdr:to>
      <xdr:col>6</xdr:col>
      <xdr:colOff>337320</xdr:colOff>
      <xdr:row>38</xdr:row>
      <xdr:rowOff>70560</xdr:rowOff>
    </xdr:to>
    <xdr:graphicFrame>
      <xdr:nvGraphicFramePr>
        <xdr:cNvPr id="28" name="Gráfico 1"/>
        <xdr:cNvGraphicFramePr/>
      </xdr:nvGraphicFramePr>
      <xdr:xfrm>
        <a:off x="1080135" y="4138295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29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INDICE DE SEVERIDAD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19080</xdr:colOff>
      <xdr:row>0</xdr:row>
      <xdr:rowOff>9360</xdr:rowOff>
    </xdr:from>
    <xdr:to>
      <xdr:col>1</xdr:col>
      <xdr:colOff>762480</xdr:colOff>
      <xdr:row>3</xdr:row>
      <xdr:rowOff>128880</xdr:rowOff>
    </xdr:to>
    <xdr:pic>
      <xdr:nvPicPr>
        <xdr:cNvPr id="30" name="Picture 3"/>
        <xdr:cNvPicPr/>
      </xdr:nvPicPr>
      <xdr:blipFill>
        <a:blip r:embed="rId2"/>
        <a:stretch>
          <a:fillRect/>
        </a:stretch>
      </xdr:blipFill>
      <xdr:spPr>
        <a:xfrm>
          <a:off x="19050" y="8890"/>
          <a:ext cx="1504315" cy="69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20</xdr:row>
      <xdr:rowOff>168480</xdr:rowOff>
    </xdr:from>
    <xdr:to>
      <xdr:col>6</xdr:col>
      <xdr:colOff>337320</xdr:colOff>
      <xdr:row>38</xdr:row>
      <xdr:rowOff>253440</xdr:rowOff>
    </xdr:to>
    <xdr:graphicFrame>
      <xdr:nvGraphicFramePr>
        <xdr:cNvPr id="31" name="Gráfico 1"/>
        <xdr:cNvGraphicFramePr/>
      </xdr:nvGraphicFramePr>
      <xdr:xfrm>
        <a:off x="1080135" y="4216400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32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INDICE DE LESIONES INCAPACITANTES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9360</xdr:colOff>
      <xdr:row>0</xdr:row>
      <xdr:rowOff>57240</xdr:rowOff>
    </xdr:from>
    <xdr:to>
      <xdr:col>1</xdr:col>
      <xdr:colOff>674280</xdr:colOff>
      <xdr:row>3</xdr:row>
      <xdr:rowOff>128880</xdr:rowOff>
    </xdr:to>
    <xdr:pic>
      <xdr:nvPicPr>
        <xdr:cNvPr id="33" name="Picture 3"/>
        <xdr:cNvPicPr/>
      </xdr:nvPicPr>
      <xdr:blipFill>
        <a:blip r:embed="rId2"/>
        <a:stretch>
          <a:fillRect/>
        </a:stretch>
      </xdr:blipFill>
      <xdr:spPr>
        <a:xfrm>
          <a:off x="8890" y="57150"/>
          <a:ext cx="1426210" cy="6426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19</xdr:row>
      <xdr:rowOff>176040</xdr:rowOff>
    </xdr:from>
    <xdr:to>
      <xdr:col>6</xdr:col>
      <xdr:colOff>337320</xdr:colOff>
      <xdr:row>38</xdr:row>
      <xdr:rowOff>70560</xdr:rowOff>
    </xdr:to>
    <xdr:graphicFrame>
      <xdr:nvGraphicFramePr>
        <xdr:cNvPr id="34" name="Gráfico 1"/>
        <xdr:cNvGraphicFramePr/>
      </xdr:nvGraphicFramePr>
      <xdr:xfrm>
        <a:off x="1080135" y="4138295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35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TASA PREVALENCIA ENFERMEDAD LABORAL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57240</xdr:rowOff>
    </xdr:from>
    <xdr:to>
      <xdr:col>1</xdr:col>
      <xdr:colOff>585720</xdr:colOff>
      <xdr:row>3</xdr:row>
      <xdr:rowOff>138240</xdr:rowOff>
    </xdr:to>
    <xdr:pic>
      <xdr:nvPicPr>
        <xdr:cNvPr id="36" name="Picture 3"/>
        <xdr:cNvPicPr/>
      </xdr:nvPicPr>
      <xdr:blipFill>
        <a:blip r:embed="rId2"/>
        <a:stretch>
          <a:fillRect/>
        </a:stretch>
      </xdr:blipFill>
      <xdr:spPr>
        <a:xfrm>
          <a:off x="0" y="57150"/>
          <a:ext cx="1346835" cy="65214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20</xdr:row>
      <xdr:rowOff>178920</xdr:rowOff>
    </xdr:from>
    <xdr:to>
      <xdr:col>6</xdr:col>
      <xdr:colOff>338040</xdr:colOff>
      <xdr:row>38</xdr:row>
      <xdr:rowOff>263880</xdr:rowOff>
    </xdr:to>
    <xdr:graphicFrame>
      <xdr:nvGraphicFramePr>
        <xdr:cNvPr id="37" name="Gráfico 5"/>
        <xdr:cNvGraphicFramePr/>
      </xdr:nvGraphicFramePr>
      <xdr:xfrm>
        <a:off x="1152525" y="4157980"/>
        <a:ext cx="5599430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14400</xdr:colOff>
      <xdr:row>3</xdr:row>
      <xdr:rowOff>151200</xdr:rowOff>
    </xdr:to>
    <xdr:sp>
      <xdr:nvSpPr>
        <xdr:cNvPr id="38" name="CustomShape 1"/>
        <xdr:cNvSpPr/>
      </xdr:nvSpPr>
      <xdr:spPr>
        <a:xfrm>
          <a:off x="0" y="8890"/>
          <a:ext cx="8199755" cy="71374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EXÁMENES MÉDICOS 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57240</xdr:colOff>
      <xdr:row>0</xdr:row>
      <xdr:rowOff>76320</xdr:rowOff>
    </xdr:from>
    <xdr:to>
      <xdr:col>1</xdr:col>
      <xdr:colOff>451800</xdr:colOff>
      <xdr:row>3</xdr:row>
      <xdr:rowOff>81000</xdr:rowOff>
    </xdr:to>
    <xdr:pic>
      <xdr:nvPicPr>
        <xdr:cNvPr id="39" name="Picture 3"/>
        <xdr:cNvPicPr/>
      </xdr:nvPicPr>
      <xdr:blipFill>
        <a:blip r:embed="rId2"/>
        <a:stretch>
          <a:fillRect/>
        </a:stretch>
      </xdr:blipFill>
      <xdr:spPr>
        <a:xfrm>
          <a:off x="57150" y="76200"/>
          <a:ext cx="1228090" cy="57594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324000</xdr:colOff>
      <xdr:row>0</xdr:row>
      <xdr:rowOff>0</xdr:rowOff>
    </xdr:from>
    <xdr:to>
      <xdr:col>17</xdr:col>
      <xdr:colOff>327960</xdr:colOff>
      <xdr:row>3</xdr:row>
      <xdr:rowOff>141120</xdr:rowOff>
    </xdr:to>
    <xdr:sp>
      <xdr:nvSpPr>
        <xdr:cNvPr id="2" name="CustomShape 1"/>
        <xdr:cNvSpPr/>
      </xdr:nvSpPr>
      <xdr:spPr>
        <a:xfrm>
          <a:off x="323850" y="0"/>
          <a:ext cx="18063845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20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OBJETIVOS, METAS E INDICADORES</a:t>
          </a:r>
          <a:endParaRPr lang="es-CO" sz="2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9360</xdr:rowOff>
    </xdr:from>
    <xdr:to>
      <xdr:col>1</xdr:col>
      <xdr:colOff>653760</xdr:colOff>
      <xdr:row>3</xdr:row>
      <xdr:rowOff>148320</xdr:rowOff>
    </xdr:to>
    <xdr:pic>
      <xdr:nvPicPr>
        <xdr:cNvPr id="3" name="Picture 3"/>
        <xdr:cNvPicPr/>
      </xdr:nvPicPr>
      <xdr:blipFill>
        <a:blip r:embed="rId1"/>
        <a:stretch>
          <a:fillRect/>
        </a:stretch>
      </xdr:blipFill>
      <xdr:spPr>
        <a:xfrm>
          <a:off x="0" y="8890"/>
          <a:ext cx="1414780" cy="710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20</xdr:row>
      <xdr:rowOff>178560</xdr:rowOff>
    </xdr:from>
    <xdr:to>
      <xdr:col>6</xdr:col>
      <xdr:colOff>337680</xdr:colOff>
      <xdr:row>38</xdr:row>
      <xdr:rowOff>263520</xdr:rowOff>
    </xdr:to>
    <xdr:graphicFrame>
      <xdr:nvGraphicFramePr>
        <xdr:cNvPr id="4" name="Gráfico 5"/>
        <xdr:cNvGraphicFramePr/>
      </xdr:nvGraphicFramePr>
      <xdr:xfrm>
        <a:off x="1152525" y="4157980"/>
        <a:ext cx="5598795" cy="35134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14040</xdr:colOff>
      <xdr:row>3</xdr:row>
      <xdr:rowOff>150840</xdr:rowOff>
    </xdr:to>
    <xdr:sp>
      <xdr:nvSpPr>
        <xdr:cNvPr id="5" name="CustomShape 1"/>
        <xdr:cNvSpPr/>
      </xdr:nvSpPr>
      <xdr:spPr>
        <a:xfrm>
          <a:off x="0" y="8890"/>
          <a:ext cx="8199755" cy="713105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CUMPLIMIENTO LEGAL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57240</xdr:colOff>
      <xdr:row>0</xdr:row>
      <xdr:rowOff>76320</xdr:rowOff>
    </xdr:from>
    <xdr:to>
      <xdr:col>1</xdr:col>
      <xdr:colOff>451800</xdr:colOff>
      <xdr:row>3</xdr:row>
      <xdr:rowOff>80640</xdr:rowOff>
    </xdr:to>
    <xdr:pic>
      <xdr:nvPicPr>
        <xdr:cNvPr id="6" name="Picture 3"/>
        <xdr:cNvPicPr/>
      </xdr:nvPicPr>
      <xdr:blipFill>
        <a:blip r:embed="rId2"/>
        <a:stretch>
          <a:fillRect/>
        </a:stretch>
      </xdr:blipFill>
      <xdr:spPr>
        <a:xfrm>
          <a:off x="57150" y="76200"/>
          <a:ext cx="1228090" cy="5753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20</xdr:row>
      <xdr:rowOff>168480</xdr:rowOff>
    </xdr:from>
    <xdr:to>
      <xdr:col>6</xdr:col>
      <xdr:colOff>337320</xdr:colOff>
      <xdr:row>38</xdr:row>
      <xdr:rowOff>253440</xdr:rowOff>
    </xdr:to>
    <xdr:graphicFrame>
      <xdr:nvGraphicFramePr>
        <xdr:cNvPr id="7" name="Gráfico 1"/>
        <xdr:cNvGraphicFramePr/>
      </xdr:nvGraphicFramePr>
      <xdr:xfrm>
        <a:off x="1080135" y="4290695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8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RECURSOS, POLITICA, ORGANIZACION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38160</xdr:colOff>
      <xdr:row>0</xdr:row>
      <xdr:rowOff>0</xdr:rowOff>
    </xdr:from>
    <xdr:to>
      <xdr:col>1</xdr:col>
      <xdr:colOff>772560</xdr:colOff>
      <xdr:row>3</xdr:row>
      <xdr:rowOff>138240</xdr:rowOff>
    </xdr:to>
    <xdr:pic>
      <xdr:nvPicPr>
        <xdr:cNvPr id="9" name="Picture 3"/>
        <xdr:cNvPicPr/>
      </xdr:nvPicPr>
      <xdr:blipFill>
        <a:blip r:embed="rId2"/>
        <a:stretch>
          <a:fillRect/>
        </a:stretch>
      </xdr:blipFill>
      <xdr:spPr>
        <a:xfrm>
          <a:off x="38100" y="0"/>
          <a:ext cx="1495425" cy="70929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19</xdr:row>
      <xdr:rowOff>185760</xdr:rowOff>
    </xdr:from>
    <xdr:to>
      <xdr:col>6</xdr:col>
      <xdr:colOff>337320</xdr:colOff>
      <xdr:row>38</xdr:row>
      <xdr:rowOff>80280</xdr:rowOff>
    </xdr:to>
    <xdr:graphicFrame>
      <xdr:nvGraphicFramePr>
        <xdr:cNvPr id="10" name="Gráfico 1"/>
        <xdr:cNvGraphicFramePr/>
      </xdr:nvGraphicFramePr>
      <xdr:xfrm>
        <a:off x="1080135" y="4004945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11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LOGRO DE OBJETIVOS DE APRENDIZAJE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28440</xdr:rowOff>
    </xdr:from>
    <xdr:to>
      <xdr:col>2</xdr:col>
      <xdr:colOff>10440</xdr:colOff>
      <xdr:row>3</xdr:row>
      <xdr:rowOff>147600</xdr:rowOff>
    </xdr:to>
    <xdr:pic>
      <xdr:nvPicPr>
        <xdr:cNvPr id="12" name="Picture 3"/>
        <xdr:cNvPicPr/>
      </xdr:nvPicPr>
      <xdr:blipFill>
        <a:blip r:embed="rId2"/>
        <a:stretch>
          <a:fillRect/>
        </a:stretch>
      </xdr:blipFill>
      <xdr:spPr>
        <a:xfrm>
          <a:off x="0" y="27940"/>
          <a:ext cx="1705610" cy="69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21</xdr:row>
      <xdr:rowOff>2880</xdr:rowOff>
    </xdr:from>
    <xdr:to>
      <xdr:col>6</xdr:col>
      <xdr:colOff>337320</xdr:colOff>
      <xdr:row>38</xdr:row>
      <xdr:rowOff>278280</xdr:rowOff>
    </xdr:to>
    <xdr:graphicFrame>
      <xdr:nvGraphicFramePr>
        <xdr:cNvPr id="13" name="Gráfico 1"/>
        <xdr:cNvGraphicFramePr/>
      </xdr:nvGraphicFramePr>
      <xdr:xfrm>
        <a:off x="1080135" y="4203065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14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CUMPLIMIENTO PLAN CAPACITACIONES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9720</xdr:colOff>
      <xdr:row>0</xdr:row>
      <xdr:rowOff>9360</xdr:rowOff>
    </xdr:from>
    <xdr:to>
      <xdr:col>1</xdr:col>
      <xdr:colOff>470880</xdr:colOff>
      <xdr:row>3</xdr:row>
      <xdr:rowOff>128520</xdr:rowOff>
    </xdr:to>
    <xdr:pic>
      <xdr:nvPicPr>
        <xdr:cNvPr id="15" name="Picture 3"/>
        <xdr:cNvPicPr/>
      </xdr:nvPicPr>
      <xdr:blipFill>
        <a:blip r:embed="rId2"/>
        <a:stretch>
          <a:fillRect/>
        </a:stretch>
      </xdr:blipFill>
      <xdr:spPr>
        <a:xfrm>
          <a:off x="9525" y="8890"/>
          <a:ext cx="1222375" cy="69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19</xdr:row>
      <xdr:rowOff>185760</xdr:rowOff>
    </xdr:from>
    <xdr:to>
      <xdr:col>6</xdr:col>
      <xdr:colOff>337320</xdr:colOff>
      <xdr:row>38</xdr:row>
      <xdr:rowOff>80280</xdr:rowOff>
    </xdr:to>
    <xdr:graphicFrame>
      <xdr:nvGraphicFramePr>
        <xdr:cNvPr id="16" name="Gráfico 1"/>
        <xdr:cNvGraphicFramePr/>
      </xdr:nvGraphicFramePr>
      <xdr:xfrm>
        <a:off x="1080135" y="4004945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17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COBERTURA CAPACITACIONES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9720</xdr:colOff>
      <xdr:row>0</xdr:row>
      <xdr:rowOff>9360</xdr:rowOff>
    </xdr:from>
    <xdr:to>
      <xdr:col>1</xdr:col>
      <xdr:colOff>703080</xdr:colOff>
      <xdr:row>3</xdr:row>
      <xdr:rowOff>109440</xdr:rowOff>
    </xdr:to>
    <xdr:pic>
      <xdr:nvPicPr>
        <xdr:cNvPr id="18" name="Picture 3"/>
        <xdr:cNvPicPr/>
      </xdr:nvPicPr>
      <xdr:blipFill>
        <a:blip r:embed="rId2"/>
        <a:stretch>
          <a:fillRect/>
        </a:stretch>
      </xdr:blipFill>
      <xdr:spPr>
        <a:xfrm>
          <a:off x="9525" y="8890"/>
          <a:ext cx="1454785" cy="6718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318960</xdr:colOff>
      <xdr:row>19</xdr:row>
      <xdr:rowOff>176040</xdr:rowOff>
    </xdr:from>
    <xdr:to>
      <xdr:col>6</xdr:col>
      <xdr:colOff>337320</xdr:colOff>
      <xdr:row>38</xdr:row>
      <xdr:rowOff>70560</xdr:rowOff>
    </xdr:to>
    <xdr:graphicFrame>
      <xdr:nvGraphicFramePr>
        <xdr:cNvPr id="19" name="Gráfico 1"/>
        <xdr:cNvGraphicFramePr/>
      </xdr:nvGraphicFramePr>
      <xdr:xfrm>
        <a:off x="1080135" y="4138295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13680</xdr:colOff>
      <xdr:row>3</xdr:row>
      <xdr:rowOff>150480</xdr:rowOff>
    </xdr:to>
    <xdr:sp>
      <xdr:nvSpPr>
        <xdr:cNvPr id="20" name="CustomShape 1"/>
        <xdr:cNvSpPr/>
      </xdr:nvSpPr>
      <xdr:spPr>
        <a:xfrm>
          <a:off x="0" y="8890"/>
          <a:ext cx="8126730" cy="712470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ACTIVIDADES PLAN DE TRABAJO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57240</xdr:rowOff>
    </xdr:from>
    <xdr:to>
      <xdr:col>1</xdr:col>
      <xdr:colOff>528120</xdr:colOff>
      <xdr:row>3</xdr:row>
      <xdr:rowOff>42480</xdr:rowOff>
    </xdr:to>
    <xdr:pic>
      <xdr:nvPicPr>
        <xdr:cNvPr id="21" name="Picture 3"/>
        <xdr:cNvPicPr/>
      </xdr:nvPicPr>
      <xdr:blipFill>
        <a:blip r:embed="rId2"/>
        <a:stretch>
          <a:fillRect/>
        </a:stretch>
      </xdr:blipFill>
      <xdr:spPr>
        <a:xfrm>
          <a:off x="0" y="57150"/>
          <a:ext cx="1289050" cy="5562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319320</xdr:colOff>
      <xdr:row>19</xdr:row>
      <xdr:rowOff>176400</xdr:rowOff>
    </xdr:from>
    <xdr:to>
      <xdr:col>6</xdr:col>
      <xdr:colOff>337680</xdr:colOff>
      <xdr:row>38</xdr:row>
      <xdr:rowOff>70920</xdr:rowOff>
    </xdr:to>
    <xdr:graphicFrame>
      <xdr:nvGraphicFramePr>
        <xdr:cNvPr id="22" name="Gráfico 1"/>
        <xdr:cNvGraphicFramePr/>
      </xdr:nvGraphicFramePr>
      <xdr:xfrm>
        <a:off x="1125855" y="4138295"/>
        <a:ext cx="5598795" cy="3514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9360</xdr:rowOff>
    </xdr:from>
    <xdr:to>
      <xdr:col>8</xdr:col>
      <xdr:colOff>14040</xdr:colOff>
      <xdr:row>3</xdr:row>
      <xdr:rowOff>150840</xdr:rowOff>
    </xdr:to>
    <xdr:sp>
      <xdr:nvSpPr>
        <xdr:cNvPr id="23" name="CustomShape 1"/>
        <xdr:cNvSpPr/>
      </xdr:nvSpPr>
      <xdr:spPr>
        <a:xfrm>
          <a:off x="0" y="8890"/>
          <a:ext cx="8173085" cy="713105"/>
        </a:xfrm>
        <a:prstGeom prst="roundRect">
          <a:avLst>
            <a:gd name="adj" fmla="val 0"/>
          </a:avLst>
        </a:prstGeom>
        <a:solidFill>
          <a:srgbClr val="0CC135"/>
        </a:solidFill>
        <a:ln w="2556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 anchor="ctr"/>
        <a:p>
          <a:pPr algn="ctr">
            <a:lnSpc>
              <a:spcPct val="100000"/>
            </a:lnSpc>
            <a:spcAft>
              <a:spcPts val="1000"/>
            </a:spcAft>
          </a:pPr>
          <a:r>
            <a:rPr lang="es-CO" sz="16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" panose="020B0604020202020204"/>
              <a:ea typeface="Arial" panose="020B0604020202020204"/>
            </a:rPr>
            <a:t>GESTION PLANES DE ACCION</a:t>
          </a:r>
          <a:endParaRPr lang="es-CO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704520</xdr:colOff>
      <xdr:row>3</xdr:row>
      <xdr:rowOff>138960</xdr:rowOff>
    </xdr:to>
    <xdr:pic>
      <xdr:nvPicPr>
        <xdr:cNvPr id="24" name="Picture 3"/>
        <xdr:cNvPicPr/>
      </xdr:nvPicPr>
      <xdr:blipFill>
        <a:blip r:embed="rId2"/>
        <a:stretch>
          <a:fillRect/>
        </a:stretch>
      </xdr:blipFill>
      <xdr:spPr>
        <a:xfrm>
          <a:off x="0" y="0"/>
          <a:ext cx="1511300" cy="70993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P:\Procesos\SISTEMA INTEGRADO DE GESTION - SIG\SIG\FORMATOS\DOCUMENTOS SIG\Anexo 60 - MATRIZ LEGAL EN SST - IT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P:\Procesos\SISTEMA INTEGRADO DE GESTION - SIG\SIG\FORMATOS\Anexo 14- Plan de Trabajo Anual en HSEQ 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S.S.T."/>
    </sheetNames>
    <sheetDataSet>
      <sheetData sheetId="0"/>
      <sheetData sheetId="1">
        <row r="535">
          <cell r="I535">
            <v>0.0782442748091603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-SST "/>
      <sheetName val="PLAN DE TRABAJO"/>
      <sheetName val="TAREAS"/>
    </sheetNames>
    <sheetDataSet>
      <sheetData sheetId="0">
        <row r="308">
          <cell r="W30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7"/>
  <sheetViews>
    <sheetView tabSelected="1" zoomScale="74" zoomScaleNormal="74" workbookViewId="0">
      <selection activeCell="D10" sqref="D10"/>
    </sheetView>
  </sheetViews>
  <sheetFormatPr defaultColWidth="9" defaultRowHeight="15"/>
  <cols>
    <col min="1" max="1" width="2.71428571428571" style="2" customWidth="1"/>
    <col min="2" max="2" width="34" style="2" customWidth="1"/>
    <col min="3" max="3" width="41.152380952381" style="1" customWidth="1"/>
    <col min="4" max="4" width="51" style="2" customWidth="1"/>
    <col min="5" max="5" width="11.4190476190476" style="2"/>
    <col min="6" max="6" width="10.9904761904762" style="2" customWidth="1"/>
    <col min="7" max="7" width="12.1428571428571" style="2" customWidth="1"/>
    <col min="8" max="8" width="11.4190476190476" style="2"/>
    <col min="9" max="9" width="20.1428571428571" style="2" customWidth="1"/>
    <col min="10" max="1025" width="11.4190476190476" style="2"/>
  </cols>
  <sheetData>
    <row r="1" spans="2:9">
      <c r="B1" s="69"/>
      <c r="C1" s="69"/>
      <c r="D1" s="69"/>
      <c r="E1" s="69"/>
      <c r="F1" s="69"/>
      <c r="G1" s="69"/>
      <c r="H1" s="70" t="s">
        <v>0</v>
      </c>
      <c r="I1" s="89"/>
    </row>
    <row r="2" spans="2:9">
      <c r="B2" s="69"/>
      <c r="C2" s="69"/>
      <c r="D2" s="69"/>
      <c r="E2" s="69"/>
      <c r="F2" s="69"/>
      <c r="G2" s="69"/>
      <c r="H2" s="71"/>
      <c r="I2" s="90"/>
    </row>
    <row r="3" spans="2:9">
      <c r="B3" s="69"/>
      <c r="C3" s="69"/>
      <c r="D3" s="69"/>
      <c r="E3" s="69"/>
      <c r="F3" s="69"/>
      <c r="G3" s="69"/>
      <c r="H3" s="71"/>
      <c r="I3" s="90"/>
    </row>
    <row r="4" spans="2:9">
      <c r="B4" s="69"/>
      <c r="C4" s="69"/>
      <c r="D4" s="69"/>
      <c r="E4" s="69"/>
      <c r="F4" s="69"/>
      <c r="G4" s="69"/>
      <c r="H4" s="71"/>
      <c r="I4" s="90"/>
    </row>
    <row r="5" spans="2:9">
      <c r="B5" s="69"/>
      <c r="C5" s="69"/>
      <c r="D5" s="69"/>
      <c r="E5" s="69"/>
      <c r="F5" s="69"/>
      <c r="G5" s="69"/>
      <c r="H5" s="72"/>
      <c r="I5" s="91"/>
    </row>
    <row r="6" s="48" customFormat="1" ht="30.75" spans="2:9">
      <c r="B6" s="73" t="s">
        <v>1</v>
      </c>
      <c r="C6" s="74" t="s">
        <v>2</v>
      </c>
      <c r="D6" s="75" t="s">
        <v>3</v>
      </c>
      <c r="E6" s="73" t="s">
        <v>4</v>
      </c>
      <c r="F6" s="76" t="s">
        <v>5</v>
      </c>
      <c r="G6" s="73" t="s">
        <v>6</v>
      </c>
      <c r="H6" s="76" t="s">
        <v>7</v>
      </c>
      <c r="I6" s="73" t="s">
        <v>8</v>
      </c>
    </row>
    <row r="7" ht="51" customHeight="1" spans="2:9">
      <c r="B7" s="77" t="s">
        <v>9</v>
      </c>
      <c r="C7" s="78" t="s">
        <v>10</v>
      </c>
      <c r="D7" s="79" t="s">
        <v>11</v>
      </c>
      <c r="E7" s="80">
        <f>[1]S.S.T.!I535</f>
        <v>0.0782442748091603</v>
      </c>
      <c r="F7" s="78" t="s">
        <v>12</v>
      </c>
      <c r="G7" s="78" t="s">
        <v>13</v>
      </c>
      <c r="H7" s="78" t="s">
        <v>14</v>
      </c>
      <c r="I7" s="92" t="s">
        <v>15</v>
      </c>
    </row>
    <row r="8" ht="30" customHeight="1" spans="2:9">
      <c r="B8" s="81" t="s">
        <v>16</v>
      </c>
      <c r="C8" s="82" t="s">
        <v>17</v>
      </c>
      <c r="D8" s="83" t="s">
        <v>18</v>
      </c>
      <c r="E8" s="84"/>
      <c r="F8" s="82" t="s">
        <v>12</v>
      </c>
      <c r="G8" s="78" t="s">
        <v>13</v>
      </c>
      <c r="H8" s="82" t="s">
        <v>14</v>
      </c>
      <c r="I8" s="93" t="s">
        <v>19</v>
      </c>
    </row>
    <row r="9" ht="31.5" customHeight="1" spans="2:9">
      <c r="B9" s="81"/>
      <c r="C9" s="82" t="s">
        <v>20</v>
      </c>
      <c r="D9" s="83" t="s">
        <v>21</v>
      </c>
      <c r="E9" s="82"/>
      <c r="F9" s="82" t="s">
        <v>12</v>
      </c>
      <c r="G9" s="78" t="s">
        <v>13</v>
      </c>
      <c r="H9" s="82" t="s">
        <v>14</v>
      </c>
      <c r="I9" s="93" t="s">
        <v>19</v>
      </c>
    </row>
    <row r="10" ht="30.75" spans="2:9">
      <c r="B10" s="81"/>
      <c r="C10" s="82" t="s">
        <v>22</v>
      </c>
      <c r="D10" s="83" t="s">
        <v>23</v>
      </c>
      <c r="E10" s="82"/>
      <c r="F10" s="82" t="s">
        <v>12</v>
      </c>
      <c r="G10" s="78" t="s">
        <v>13</v>
      </c>
      <c r="H10" s="82" t="s">
        <v>14</v>
      </c>
      <c r="I10" s="93" t="s">
        <v>19</v>
      </c>
    </row>
    <row r="11" ht="48.75" customHeight="1" spans="2:9">
      <c r="B11" s="81" t="s">
        <v>24</v>
      </c>
      <c r="C11" s="82" t="s">
        <v>25</v>
      </c>
      <c r="D11" s="83" t="s">
        <v>26</v>
      </c>
      <c r="E11" s="85">
        <f>'[2]SG-SST '!W308</f>
        <v>0</v>
      </c>
      <c r="F11" s="82" t="s">
        <v>12</v>
      </c>
      <c r="G11" s="78" t="s">
        <v>13</v>
      </c>
      <c r="H11" s="82" t="s">
        <v>14</v>
      </c>
      <c r="I11" s="93" t="s">
        <v>27</v>
      </c>
    </row>
    <row r="12" ht="45.75" spans="2:9">
      <c r="B12" s="81"/>
      <c r="C12" s="83" t="s">
        <v>28</v>
      </c>
      <c r="D12" s="83" t="s">
        <v>29</v>
      </c>
      <c r="E12" s="82"/>
      <c r="F12" s="82" t="s">
        <v>12</v>
      </c>
      <c r="G12" s="78" t="s">
        <v>13</v>
      </c>
      <c r="H12" s="82" t="s">
        <v>14</v>
      </c>
      <c r="I12" s="94" t="s">
        <v>30</v>
      </c>
    </row>
    <row r="13" ht="45" customHeight="1" spans="2:9">
      <c r="B13" s="86" t="s">
        <v>31</v>
      </c>
      <c r="C13" s="82" t="s">
        <v>32</v>
      </c>
      <c r="D13" s="83" t="s">
        <v>33</v>
      </c>
      <c r="E13" s="82"/>
      <c r="F13" s="82" t="s">
        <v>34</v>
      </c>
      <c r="G13" s="78" t="s">
        <v>13</v>
      </c>
      <c r="H13" s="82" t="s">
        <v>35</v>
      </c>
      <c r="I13" s="94" t="s">
        <v>36</v>
      </c>
    </row>
    <row r="14" ht="45.75" spans="2:9">
      <c r="B14" s="86"/>
      <c r="C14" s="82" t="s">
        <v>37</v>
      </c>
      <c r="D14" s="83" t="s">
        <v>38</v>
      </c>
      <c r="E14" s="82"/>
      <c r="F14" s="82" t="s">
        <v>34</v>
      </c>
      <c r="G14" s="78" t="s">
        <v>13</v>
      </c>
      <c r="H14" s="82" t="s">
        <v>35</v>
      </c>
      <c r="I14" s="94" t="s">
        <v>36</v>
      </c>
    </row>
    <row r="15" ht="45.75" spans="2:9">
      <c r="B15" s="86"/>
      <c r="C15" s="82" t="s">
        <v>39</v>
      </c>
      <c r="D15" s="83" t="s">
        <v>40</v>
      </c>
      <c r="E15" s="82"/>
      <c r="F15" s="82" t="s">
        <v>34</v>
      </c>
      <c r="G15" s="78" t="s">
        <v>13</v>
      </c>
      <c r="H15" s="82" t="s">
        <v>35</v>
      </c>
      <c r="I15" s="94" t="s">
        <v>36</v>
      </c>
    </row>
    <row r="16" ht="45.75" spans="2:9">
      <c r="B16" s="86"/>
      <c r="C16" s="83" t="s">
        <v>41</v>
      </c>
      <c r="D16" s="83" t="s">
        <v>42</v>
      </c>
      <c r="E16" s="82"/>
      <c r="F16" s="82" t="s">
        <v>12</v>
      </c>
      <c r="G16" s="78" t="s">
        <v>13</v>
      </c>
      <c r="H16" s="82" t="s">
        <v>35</v>
      </c>
      <c r="I16" s="94" t="s">
        <v>36</v>
      </c>
    </row>
    <row r="17" ht="60.75" spans="2:9">
      <c r="B17" s="86"/>
      <c r="C17" s="87" t="s">
        <v>43</v>
      </c>
      <c r="D17" s="88" t="s">
        <v>44</v>
      </c>
      <c r="E17" s="87"/>
      <c r="F17" s="87" t="s">
        <v>12</v>
      </c>
      <c r="G17" s="78" t="s">
        <v>13</v>
      </c>
      <c r="H17" s="87" t="s">
        <v>14</v>
      </c>
      <c r="I17" s="95" t="s">
        <v>27</v>
      </c>
    </row>
  </sheetData>
  <mergeCells count="6">
    <mergeCell ref="B1:B5"/>
    <mergeCell ref="B8:B10"/>
    <mergeCell ref="B11:B12"/>
    <mergeCell ref="B13:B17"/>
    <mergeCell ref="C1:G5"/>
    <mergeCell ref="H1:I5"/>
  </mergeCells>
  <pageMargins left="0.699305555555556" right="0.699305555555556" top="0.75" bottom="0.75" header="0.511111111111111" footer="0.511111111111111"/>
  <pageSetup paperSize="9" firstPageNumber="0" orientation="portrait" useFirstPageNumber="1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ht="15.75" customHeight="1" spans="2:8">
      <c r="B6" s="3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41.25" customHeight="1" spans="1:8">
      <c r="A7" s="9"/>
      <c r="B7" s="10" t="s">
        <v>87</v>
      </c>
      <c r="C7" s="29" t="str">
        <f>+'Registro de variables'!D19</f>
        <v>No. de accidentes de trabajo en el último periodo</v>
      </c>
      <c r="D7" s="30" t="str">
        <f>+'Registro de variables'!D20</f>
        <v>No. de horas hombres trabajadas en el mismo periodo</v>
      </c>
      <c r="E7" s="6"/>
      <c r="F7" s="6"/>
      <c r="G7" s="7"/>
      <c r="H7" s="8"/>
    </row>
    <row r="8" spans="2:7">
      <c r="B8" s="14" t="s">
        <v>48</v>
      </c>
      <c r="C8" s="31">
        <v>1</v>
      </c>
      <c r="D8" s="31">
        <v>0</v>
      </c>
      <c r="E8" s="32" t="e">
        <f>+C8/D8*(k)</f>
        <v>#DIV/0!</v>
      </c>
      <c r="F8" s="33"/>
      <c r="G8" s="34" t="e">
        <f t="shared" ref="G8:G19" si="0">+F8-E8</f>
        <v>#DIV/0!</v>
      </c>
    </row>
    <row r="9" spans="2:7">
      <c r="B9" s="14" t="s">
        <v>49</v>
      </c>
      <c r="C9" s="31">
        <v>2</v>
      </c>
      <c r="D9" s="31">
        <v>0</v>
      </c>
      <c r="E9" s="32" t="e">
        <f>+C9/D9*(k)</f>
        <v>#DIV/0!</v>
      </c>
      <c r="F9" s="33"/>
      <c r="G9" s="33" t="e">
        <f t="shared" si="0"/>
        <v>#DIV/0!</v>
      </c>
    </row>
    <row r="10" spans="2:7">
      <c r="B10" s="14" t="s">
        <v>50</v>
      </c>
      <c r="C10" s="31">
        <f>+'Registro de variables'!G19</f>
        <v>0</v>
      </c>
      <c r="D10" s="31">
        <v>0</v>
      </c>
      <c r="E10" s="32" t="e">
        <f>+C10/D10*(k)</f>
        <v>#DIV/0!</v>
      </c>
      <c r="F10" s="31"/>
      <c r="G10" s="33" t="e">
        <f t="shared" si="0"/>
        <v>#DIV/0!</v>
      </c>
    </row>
    <row r="11" spans="2:7">
      <c r="B11" s="14" t="s">
        <v>51</v>
      </c>
      <c r="C11" s="31">
        <v>5</v>
      </c>
      <c r="D11" s="31">
        <v>0</v>
      </c>
      <c r="E11" s="32" t="e">
        <f>+C11/D11*(k)</f>
        <v>#DIV/0!</v>
      </c>
      <c r="F11" s="31"/>
      <c r="G11" s="33" t="e">
        <f t="shared" si="0"/>
        <v>#DIV/0!</v>
      </c>
    </row>
    <row r="12" spans="2:7">
      <c r="B12" s="14" t="s">
        <v>52</v>
      </c>
      <c r="C12" s="31">
        <v>2</v>
      </c>
      <c r="D12" s="31">
        <v>0</v>
      </c>
      <c r="E12" s="32" t="e">
        <f>+C12/D12*(k)</f>
        <v>#DIV/0!</v>
      </c>
      <c r="F12" s="31"/>
      <c r="G12" s="33" t="e">
        <f t="shared" si="0"/>
        <v>#DIV/0!</v>
      </c>
    </row>
    <row r="13" spans="2:7">
      <c r="B13" s="14" t="s">
        <v>53</v>
      </c>
      <c r="C13" s="31">
        <f>+'Registro de variables'!J19</f>
        <v>0</v>
      </c>
      <c r="D13" s="31">
        <v>0</v>
      </c>
      <c r="E13" s="32" t="e">
        <f>+C13/D13*(k)</f>
        <v>#DIV/0!</v>
      </c>
      <c r="F13" s="31"/>
      <c r="G13" s="33" t="e">
        <f t="shared" si="0"/>
        <v>#DIV/0!</v>
      </c>
    </row>
    <row r="14" spans="2:7">
      <c r="B14" s="14" t="s">
        <v>54</v>
      </c>
      <c r="C14" s="31">
        <f>+'Registro de variables'!K19</f>
        <v>0</v>
      </c>
      <c r="D14" s="31">
        <v>0</v>
      </c>
      <c r="E14" s="32" t="e">
        <f>+C14/D14*(k)</f>
        <v>#DIV/0!</v>
      </c>
      <c r="F14" s="31"/>
      <c r="G14" s="33" t="e">
        <f t="shared" si="0"/>
        <v>#DIV/0!</v>
      </c>
    </row>
    <row r="15" spans="2:7">
      <c r="B15" s="14" t="s">
        <v>55</v>
      </c>
      <c r="C15" s="31">
        <f>+'Registro de variables'!L19</f>
        <v>0</v>
      </c>
      <c r="D15" s="31">
        <f>+'Registro de variables'!L20</f>
        <v>0</v>
      </c>
      <c r="E15" s="32" t="e">
        <f>+C15/D15*(k)</f>
        <v>#DIV/0!</v>
      </c>
      <c r="F15" s="31"/>
      <c r="G15" s="33" t="e">
        <f t="shared" si="0"/>
        <v>#DIV/0!</v>
      </c>
    </row>
    <row r="16" spans="2:7">
      <c r="B16" s="14" t="s">
        <v>56</v>
      </c>
      <c r="C16" s="31">
        <f>+'Registro de variables'!M19</f>
        <v>0</v>
      </c>
      <c r="D16" s="31">
        <f>+'Registro de variables'!M20</f>
        <v>0</v>
      </c>
      <c r="E16" s="32" t="e">
        <f>+C16/D16*(k)</f>
        <v>#DIV/0!</v>
      </c>
      <c r="F16" s="31"/>
      <c r="G16" s="33" t="e">
        <f t="shared" si="0"/>
        <v>#DIV/0!</v>
      </c>
    </row>
    <row r="17" spans="2:7">
      <c r="B17" s="14" t="s">
        <v>57</v>
      </c>
      <c r="C17" s="31">
        <f>+'Registro de variables'!N19</f>
        <v>0</v>
      </c>
      <c r="D17" s="31">
        <f>+'Registro de variables'!N20</f>
        <v>0</v>
      </c>
      <c r="E17" s="32" t="e">
        <f>+C17/D17*(k)</f>
        <v>#DIV/0!</v>
      </c>
      <c r="F17" s="31"/>
      <c r="G17" s="33" t="e">
        <f t="shared" si="0"/>
        <v>#DIV/0!</v>
      </c>
    </row>
    <row r="18" spans="2:7">
      <c r="B18" s="14" t="s">
        <v>58</v>
      </c>
      <c r="C18" s="31">
        <f>+'Registro de variables'!O19</f>
        <v>0</v>
      </c>
      <c r="D18" s="31">
        <f>+'Registro de variables'!O20</f>
        <v>0</v>
      </c>
      <c r="E18" s="32" t="e">
        <f>+C18/D18*(k)</f>
        <v>#DIV/0!</v>
      </c>
      <c r="F18" s="31"/>
      <c r="G18" s="33" t="e">
        <f t="shared" si="0"/>
        <v>#DIV/0!</v>
      </c>
    </row>
    <row r="19" spans="2:7">
      <c r="B19" s="14" t="s">
        <v>59</v>
      </c>
      <c r="C19" s="31">
        <f>+'Registro de variables'!P19</f>
        <v>0</v>
      </c>
      <c r="D19" s="31">
        <f>+'Registro de variables'!P20</f>
        <v>0</v>
      </c>
      <c r="E19" s="32" t="e">
        <f>+C19/D19*(k)</f>
        <v>#DIV/0!</v>
      </c>
      <c r="F19" s="31"/>
      <c r="G19" s="33" t="e">
        <f t="shared" si="0"/>
        <v>#DIV/0!</v>
      </c>
    </row>
    <row r="39" ht="37.5" customHeight="1" spans="2:2">
      <c r="B39" s="24"/>
    </row>
    <row r="40" s="1" customFormat="1" customHeight="1" spans="2:7">
      <c r="B40" s="25" t="s">
        <v>90</v>
      </c>
      <c r="C40" s="25" t="s">
        <v>91</v>
      </c>
      <c r="D40" s="25"/>
      <c r="E40" s="26" t="s">
        <v>92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ht="15.75" customHeight="1" spans="2:8">
      <c r="B6" s="3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41.25" customHeight="1" spans="1:8">
      <c r="A7" s="9"/>
      <c r="B7" s="10" t="s">
        <v>87</v>
      </c>
      <c r="C7" s="29" t="str">
        <f>+'Registro de variables'!D21</f>
        <v>No. de días perdidos + cargados en el ultimo periodo</v>
      </c>
      <c r="D7" s="30" t="str">
        <f>+'Registro de variables'!D22</f>
        <v>No. de horas hombres trabajadas en el mismo periodo</v>
      </c>
      <c r="E7" s="6"/>
      <c r="F7" s="6"/>
      <c r="G7" s="7"/>
      <c r="H7" s="8"/>
    </row>
    <row r="8" spans="2:7">
      <c r="B8" s="14" t="s">
        <v>48</v>
      </c>
      <c r="C8" s="31">
        <f>+'Registro de variables'!E21</f>
        <v>0</v>
      </c>
      <c r="D8" s="31">
        <f>+'Registro de variables'!E22</f>
        <v>0</v>
      </c>
      <c r="E8" s="32" t="e">
        <f>+C8/D8*(k)</f>
        <v>#DIV/0!</v>
      </c>
      <c r="F8" s="33"/>
      <c r="G8" s="34" t="e">
        <f t="shared" ref="G8:G19" si="0">+F8-E8</f>
        <v>#DIV/0!</v>
      </c>
    </row>
    <row r="9" spans="2:7">
      <c r="B9" s="14" t="s">
        <v>49</v>
      </c>
      <c r="C9" s="31">
        <f>+'Registro de variables'!F21</f>
        <v>0</v>
      </c>
      <c r="D9" s="31">
        <f>+'Registro de variables'!F22</f>
        <v>0</v>
      </c>
      <c r="E9" s="32" t="e">
        <f>+C9/D9*(k)</f>
        <v>#DIV/0!</v>
      </c>
      <c r="F9" s="33"/>
      <c r="G9" s="33" t="e">
        <f t="shared" si="0"/>
        <v>#DIV/0!</v>
      </c>
    </row>
    <row r="10" spans="2:7">
      <c r="B10" s="14" t="s">
        <v>50</v>
      </c>
      <c r="C10" s="31">
        <f>+'Registro de variables'!G21</f>
        <v>0</v>
      </c>
      <c r="D10" s="31">
        <f>+'Registro de variables'!G22</f>
        <v>0</v>
      </c>
      <c r="E10" s="32" t="e">
        <f>+C10/D10*(k)</f>
        <v>#DIV/0!</v>
      </c>
      <c r="F10" s="31"/>
      <c r="G10" s="33" t="e">
        <f t="shared" si="0"/>
        <v>#DIV/0!</v>
      </c>
    </row>
    <row r="11" spans="2:7">
      <c r="B11" s="14" t="s">
        <v>51</v>
      </c>
      <c r="C11" s="31">
        <f>+'Registro de variables'!H21</f>
        <v>0</v>
      </c>
      <c r="D11" s="31">
        <f>+'Registro de variables'!H22</f>
        <v>0</v>
      </c>
      <c r="E11" s="32" t="e">
        <f>+C11/D11*(k)</f>
        <v>#DIV/0!</v>
      </c>
      <c r="F11" s="31"/>
      <c r="G11" s="33" t="e">
        <f t="shared" si="0"/>
        <v>#DIV/0!</v>
      </c>
    </row>
    <row r="12" spans="2:7">
      <c r="B12" s="14" t="s">
        <v>52</v>
      </c>
      <c r="C12" s="31">
        <f>+'Registro de variables'!I21</f>
        <v>0</v>
      </c>
      <c r="D12" s="31">
        <f>+'Registro de variables'!I22</f>
        <v>0</v>
      </c>
      <c r="E12" s="32" t="e">
        <f>+C12/D12*(k)</f>
        <v>#DIV/0!</v>
      </c>
      <c r="F12" s="31"/>
      <c r="G12" s="33" t="e">
        <f t="shared" si="0"/>
        <v>#DIV/0!</v>
      </c>
    </row>
    <row r="13" spans="2:7">
      <c r="B13" s="14" t="s">
        <v>53</v>
      </c>
      <c r="C13" s="31">
        <f>+'Registro de variables'!J21</f>
        <v>0</v>
      </c>
      <c r="D13" s="31">
        <f>+'Registro de variables'!J22</f>
        <v>0</v>
      </c>
      <c r="E13" s="32" t="e">
        <f>+C13/D13*(k)</f>
        <v>#DIV/0!</v>
      </c>
      <c r="F13" s="31"/>
      <c r="G13" s="33" t="e">
        <f t="shared" si="0"/>
        <v>#DIV/0!</v>
      </c>
    </row>
    <row r="14" spans="2:7">
      <c r="B14" s="14" t="s">
        <v>54</v>
      </c>
      <c r="C14" s="31">
        <f>+'Registro de variables'!K21</f>
        <v>0</v>
      </c>
      <c r="D14" s="31">
        <f>+'Registro de variables'!K22</f>
        <v>0</v>
      </c>
      <c r="E14" s="32" t="e">
        <f>+C14/D14*(k)</f>
        <v>#DIV/0!</v>
      </c>
      <c r="F14" s="31"/>
      <c r="G14" s="33" t="e">
        <f t="shared" si="0"/>
        <v>#DIV/0!</v>
      </c>
    </row>
    <row r="15" spans="2:7">
      <c r="B15" s="14" t="s">
        <v>55</v>
      </c>
      <c r="C15" s="31">
        <f>+'Registro de variables'!L21</f>
        <v>0</v>
      </c>
      <c r="D15" s="31">
        <f>+'Registro de variables'!L22</f>
        <v>0</v>
      </c>
      <c r="E15" s="32" t="e">
        <f>+C15/D15*(k)</f>
        <v>#DIV/0!</v>
      </c>
      <c r="F15" s="31"/>
      <c r="G15" s="33" t="e">
        <f t="shared" si="0"/>
        <v>#DIV/0!</v>
      </c>
    </row>
    <row r="16" spans="2:7">
      <c r="B16" s="14" t="s">
        <v>56</v>
      </c>
      <c r="C16" s="31">
        <f>+'Registro de variables'!M21</f>
        <v>0</v>
      </c>
      <c r="D16" s="31">
        <f>+'Registro de variables'!M22</f>
        <v>0</v>
      </c>
      <c r="E16" s="32" t="e">
        <f>+C16/D16*(k)</f>
        <v>#DIV/0!</v>
      </c>
      <c r="F16" s="31"/>
      <c r="G16" s="33" t="e">
        <f t="shared" si="0"/>
        <v>#DIV/0!</v>
      </c>
    </row>
    <row r="17" spans="2:7">
      <c r="B17" s="14" t="s">
        <v>57</v>
      </c>
      <c r="C17" s="31">
        <f>+'Registro de variables'!N21</f>
        <v>0</v>
      </c>
      <c r="D17" s="31">
        <f>+'Registro de variables'!N22</f>
        <v>0</v>
      </c>
      <c r="E17" s="32" t="e">
        <f>+C17/D17*(k)</f>
        <v>#DIV/0!</v>
      </c>
      <c r="F17" s="31"/>
      <c r="G17" s="33" t="e">
        <f t="shared" si="0"/>
        <v>#DIV/0!</v>
      </c>
    </row>
    <row r="18" spans="2:7">
      <c r="B18" s="14" t="s">
        <v>58</v>
      </c>
      <c r="C18" s="31">
        <f>+'Registro de variables'!O21</f>
        <v>0</v>
      </c>
      <c r="D18" s="31">
        <f>+'Registro de variables'!O22</f>
        <v>0</v>
      </c>
      <c r="E18" s="32" t="e">
        <f>+C18/D18*(k)</f>
        <v>#DIV/0!</v>
      </c>
      <c r="F18" s="31"/>
      <c r="G18" s="33" t="e">
        <f t="shared" si="0"/>
        <v>#DIV/0!</v>
      </c>
    </row>
    <row r="19" spans="2:7">
      <c r="B19" s="14" t="s">
        <v>59</v>
      </c>
      <c r="C19" s="31">
        <f>+'Registro de variables'!P21</f>
        <v>0</v>
      </c>
      <c r="D19" s="31">
        <f>+'Registro de variables'!P22</f>
        <v>0</v>
      </c>
      <c r="E19" s="32" t="e">
        <f>+C19/D19*(k)</f>
        <v>#DIV/0!</v>
      </c>
      <c r="F19" s="31"/>
      <c r="G19" s="33" t="e">
        <f t="shared" si="0"/>
        <v>#DIV/0!</v>
      </c>
    </row>
    <row r="39" ht="37.5" customHeight="1" spans="2:2">
      <c r="B39" s="24"/>
    </row>
    <row r="40" s="1" customFormat="1" customHeight="1" spans="2:7">
      <c r="B40" s="25" t="s">
        <v>90</v>
      </c>
      <c r="C40" s="25" t="s">
        <v>91</v>
      </c>
      <c r="D40" s="25"/>
      <c r="E40" s="26" t="s">
        <v>94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ht="15.75" customHeight="1" spans="2:8">
      <c r="B6" s="3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33" customHeight="1" spans="1:8">
      <c r="A7" s="9"/>
      <c r="B7" s="10" t="s">
        <v>87</v>
      </c>
      <c r="C7" s="29" t="str">
        <f>+'Registro de variables'!D23</f>
        <v>Indice de frecuencia</v>
      </c>
      <c r="D7" s="30" t="str">
        <f>+'Registro de variables'!D24</f>
        <v>Indice de severidad</v>
      </c>
      <c r="E7" s="6"/>
      <c r="F7" s="6"/>
      <c r="G7" s="7"/>
      <c r="H7" s="8"/>
    </row>
    <row r="8" spans="2:7">
      <c r="B8" s="14" t="s">
        <v>48</v>
      </c>
      <c r="C8" s="31">
        <v>0</v>
      </c>
      <c r="D8" s="31">
        <v>0</v>
      </c>
      <c r="E8" s="35">
        <v>0</v>
      </c>
      <c r="F8" s="33"/>
      <c r="G8" s="34">
        <f t="shared" ref="G8:G19" si="0">+F8-E8</f>
        <v>0</v>
      </c>
    </row>
    <row r="9" spans="2:7">
      <c r="B9" s="14" t="s">
        <v>49</v>
      </c>
      <c r="C9" s="31">
        <v>0</v>
      </c>
      <c r="D9" s="31">
        <f>+'Registro de variables'!F24</f>
        <v>0</v>
      </c>
      <c r="E9" s="35">
        <v>0</v>
      </c>
      <c r="F9" s="33"/>
      <c r="G9" s="33">
        <f t="shared" si="0"/>
        <v>0</v>
      </c>
    </row>
    <row r="10" spans="2:7">
      <c r="B10" s="14" t="s">
        <v>50</v>
      </c>
      <c r="C10" s="31">
        <v>0</v>
      </c>
      <c r="D10" s="31">
        <f>+'Registro de variables'!G24</f>
        <v>0</v>
      </c>
      <c r="E10" s="35">
        <f t="shared" ref="E10:E19" si="1">+C10*D10/1000</f>
        <v>0</v>
      </c>
      <c r="F10" s="31"/>
      <c r="G10" s="33">
        <f t="shared" si="0"/>
        <v>0</v>
      </c>
    </row>
    <row r="11" spans="2:7">
      <c r="B11" s="14" t="s">
        <v>51</v>
      </c>
      <c r="C11" s="31">
        <v>0</v>
      </c>
      <c r="D11" s="31">
        <f>+'Registro de variables'!H24</f>
        <v>0</v>
      </c>
      <c r="E11" s="35">
        <f t="shared" si="1"/>
        <v>0</v>
      </c>
      <c r="F11" s="31"/>
      <c r="G11" s="33">
        <f t="shared" si="0"/>
        <v>0</v>
      </c>
    </row>
    <row r="12" spans="2:7">
      <c r="B12" s="14" t="s">
        <v>52</v>
      </c>
      <c r="C12" s="31">
        <v>0</v>
      </c>
      <c r="D12" s="31">
        <f>+'Registro de variables'!I24</f>
        <v>0</v>
      </c>
      <c r="E12" s="35">
        <f t="shared" si="1"/>
        <v>0</v>
      </c>
      <c r="F12" s="31"/>
      <c r="G12" s="33">
        <f t="shared" si="0"/>
        <v>0</v>
      </c>
    </row>
    <row r="13" spans="2:7">
      <c r="B13" s="14" t="s">
        <v>53</v>
      </c>
      <c r="C13" s="31">
        <v>0</v>
      </c>
      <c r="D13" s="31">
        <f>+'Registro de variables'!J24</f>
        <v>0</v>
      </c>
      <c r="E13" s="35">
        <f t="shared" si="1"/>
        <v>0</v>
      </c>
      <c r="F13" s="31"/>
      <c r="G13" s="33">
        <f t="shared" si="0"/>
        <v>0</v>
      </c>
    </row>
    <row r="14" spans="2:7">
      <c r="B14" s="14" t="s">
        <v>54</v>
      </c>
      <c r="C14" s="31">
        <v>0</v>
      </c>
      <c r="D14" s="31">
        <f>+'Registro de variables'!K24</f>
        <v>0</v>
      </c>
      <c r="E14" s="35">
        <f t="shared" si="1"/>
        <v>0</v>
      </c>
      <c r="F14" s="31"/>
      <c r="G14" s="33">
        <f t="shared" si="0"/>
        <v>0</v>
      </c>
    </row>
    <row r="15" spans="2:7">
      <c r="B15" s="14" t="s">
        <v>55</v>
      </c>
      <c r="C15" s="31">
        <v>0</v>
      </c>
      <c r="D15" s="31">
        <f>+'Registro de variables'!L24</f>
        <v>0</v>
      </c>
      <c r="E15" s="35">
        <f t="shared" si="1"/>
        <v>0</v>
      </c>
      <c r="F15" s="31"/>
      <c r="G15" s="33">
        <f t="shared" si="0"/>
        <v>0</v>
      </c>
    </row>
    <row r="16" spans="2:7">
      <c r="B16" s="14" t="s">
        <v>56</v>
      </c>
      <c r="C16" s="31">
        <v>0</v>
      </c>
      <c r="D16" s="31">
        <f>+'Registro de variables'!M24</f>
        <v>0</v>
      </c>
      <c r="E16" s="35">
        <f t="shared" si="1"/>
        <v>0</v>
      </c>
      <c r="F16" s="31"/>
      <c r="G16" s="33">
        <f t="shared" si="0"/>
        <v>0</v>
      </c>
    </row>
    <row r="17" spans="2:7">
      <c r="B17" s="14" t="s">
        <v>57</v>
      </c>
      <c r="C17" s="31">
        <v>0</v>
      </c>
      <c r="D17" s="31">
        <f>+'Registro de variables'!N24</f>
        <v>0</v>
      </c>
      <c r="E17" s="35">
        <f t="shared" si="1"/>
        <v>0</v>
      </c>
      <c r="F17" s="31"/>
      <c r="G17" s="33">
        <f t="shared" si="0"/>
        <v>0</v>
      </c>
    </row>
    <row r="18" spans="2:7">
      <c r="B18" s="14" t="s">
        <v>58</v>
      </c>
      <c r="C18" s="31">
        <v>0</v>
      </c>
      <c r="D18" s="31">
        <f>+'Registro de variables'!O24</f>
        <v>0</v>
      </c>
      <c r="E18" s="35">
        <f t="shared" si="1"/>
        <v>0</v>
      </c>
      <c r="F18" s="31"/>
      <c r="G18" s="33">
        <f t="shared" si="0"/>
        <v>0</v>
      </c>
    </row>
    <row r="19" spans="2:7">
      <c r="B19" s="14" t="s">
        <v>59</v>
      </c>
      <c r="C19" s="31">
        <v>0</v>
      </c>
      <c r="D19" s="31">
        <f>+'Registro de variables'!P24</f>
        <v>0</v>
      </c>
      <c r="E19" s="35">
        <f t="shared" si="1"/>
        <v>0</v>
      </c>
      <c r="F19" s="31"/>
      <c r="G19" s="33">
        <f t="shared" si="0"/>
        <v>0</v>
      </c>
    </row>
    <row r="39" ht="37.5" customHeight="1" spans="2:2">
      <c r="B39" s="24"/>
    </row>
    <row r="40" s="1" customFormat="1" customHeight="1" spans="2:7">
      <c r="B40" s="25" t="s">
        <v>90</v>
      </c>
      <c r="C40" s="25" t="s">
        <v>91</v>
      </c>
      <c r="D40" s="25"/>
      <c r="E40" s="26" t="s">
        <v>92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ht="15.75" customHeight="1" spans="2:8">
      <c r="B6" s="3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41.25" customHeight="1" spans="1:8">
      <c r="A7" s="9"/>
      <c r="B7" s="10" t="s">
        <v>87</v>
      </c>
      <c r="C7" s="29" t="str">
        <f>+'Registro de variables'!D25</f>
        <v>Casos existentes reconocidos (nuevos y antiguos)</v>
      </c>
      <c r="D7" s="30" t="str">
        <f>+'Registro de variables'!D26</f>
        <v>Promedio de trabajadores </v>
      </c>
      <c r="E7" s="6"/>
      <c r="F7" s="6"/>
      <c r="G7" s="7"/>
      <c r="H7" s="8"/>
    </row>
    <row r="8" spans="2:7">
      <c r="B8" s="14" t="s">
        <v>48</v>
      </c>
      <c r="C8" s="31">
        <f>+'Registro de variables'!E25</f>
        <v>0</v>
      </c>
      <c r="D8" s="31">
        <f>+'Registro de variables'!E26</f>
        <v>0</v>
      </c>
      <c r="E8" s="32" t="e">
        <f t="shared" ref="E8:E19" si="0">+C8/D8*100</f>
        <v>#DIV/0!</v>
      </c>
      <c r="F8" s="33"/>
      <c r="G8" s="34" t="e">
        <f t="shared" ref="G8:G19" si="1">+F8-E8</f>
        <v>#DIV/0!</v>
      </c>
    </row>
    <row r="9" spans="2:7">
      <c r="B9" s="14" t="s">
        <v>49</v>
      </c>
      <c r="C9" s="31">
        <f>+'Registro de variables'!F25</f>
        <v>0</v>
      </c>
      <c r="D9" s="31">
        <f>+'Registro de variables'!GF26</f>
        <v>0</v>
      </c>
      <c r="E9" s="32" t="e">
        <f t="shared" si="0"/>
        <v>#DIV/0!</v>
      </c>
      <c r="F9" s="33"/>
      <c r="G9" s="33" t="e">
        <f t="shared" si="1"/>
        <v>#DIV/0!</v>
      </c>
    </row>
    <row r="10" spans="2:7">
      <c r="B10" s="14" t="s">
        <v>50</v>
      </c>
      <c r="C10" s="31">
        <f>+'Registro de variables'!G25</f>
        <v>0</v>
      </c>
      <c r="D10" s="31">
        <f>+'Registro de variables'!G26</f>
        <v>0</v>
      </c>
      <c r="E10" s="32" t="e">
        <f t="shared" si="0"/>
        <v>#DIV/0!</v>
      </c>
      <c r="F10" s="31"/>
      <c r="G10" s="33" t="e">
        <f t="shared" si="1"/>
        <v>#DIV/0!</v>
      </c>
    </row>
    <row r="11" spans="2:7">
      <c r="B11" s="14" t="s">
        <v>51</v>
      </c>
      <c r="C11" s="31">
        <f>+'Registro de variables'!H25</f>
        <v>0</v>
      </c>
      <c r="D11" s="31">
        <f>+'Registro de variables'!H26</f>
        <v>0</v>
      </c>
      <c r="E11" s="32" t="e">
        <f t="shared" si="0"/>
        <v>#DIV/0!</v>
      </c>
      <c r="F11" s="31"/>
      <c r="G11" s="33" t="e">
        <f t="shared" si="1"/>
        <v>#DIV/0!</v>
      </c>
    </row>
    <row r="12" spans="2:7">
      <c r="B12" s="14" t="s">
        <v>52</v>
      </c>
      <c r="C12" s="31">
        <f>+'Registro de variables'!I25</f>
        <v>0</v>
      </c>
      <c r="D12" s="31">
        <f>+'Registro de variables'!I26</f>
        <v>0</v>
      </c>
      <c r="E12" s="32" t="e">
        <f t="shared" si="0"/>
        <v>#DIV/0!</v>
      </c>
      <c r="F12" s="31"/>
      <c r="G12" s="33" t="e">
        <f t="shared" si="1"/>
        <v>#DIV/0!</v>
      </c>
    </row>
    <row r="13" spans="2:7">
      <c r="B13" s="14" t="s">
        <v>53</v>
      </c>
      <c r="C13" s="31">
        <f>+'Registro de variables'!J25</f>
        <v>0</v>
      </c>
      <c r="D13" s="31">
        <f>+'Registro de variables'!J26</f>
        <v>0</v>
      </c>
      <c r="E13" s="32" t="e">
        <f t="shared" si="0"/>
        <v>#DIV/0!</v>
      </c>
      <c r="F13" s="31"/>
      <c r="G13" s="33" t="e">
        <f t="shared" si="1"/>
        <v>#DIV/0!</v>
      </c>
    </row>
    <row r="14" spans="2:7">
      <c r="B14" s="14" t="s">
        <v>54</v>
      </c>
      <c r="C14" s="31">
        <f>+'Registro de variables'!K25</f>
        <v>0</v>
      </c>
      <c r="D14" s="31">
        <f>+'Registro de variables'!K26</f>
        <v>0</v>
      </c>
      <c r="E14" s="32" t="e">
        <f t="shared" si="0"/>
        <v>#DIV/0!</v>
      </c>
      <c r="F14" s="31"/>
      <c r="G14" s="33" t="e">
        <f t="shared" si="1"/>
        <v>#DIV/0!</v>
      </c>
    </row>
    <row r="15" spans="2:7">
      <c r="B15" s="14" t="s">
        <v>55</v>
      </c>
      <c r="C15" s="31">
        <f>+'Registro de variables'!L25</f>
        <v>0</v>
      </c>
      <c r="D15" s="31">
        <f>+'Registro de variables'!L26</f>
        <v>0</v>
      </c>
      <c r="E15" s="32" t="e">
        <f t="shared" si="0"/>
        <v>#DIV/0!</v>
      </c>
      <c r="F15" s="31"/>
      <c r="G15" s="33" t="e">
        <f t="shared" si="1"/>
        <v>#DIV/0!</v>
      </c>
    </row>
    <row r="16" spans="2:7">
      <c r="B16" s="14" t="s">
        <v>56</v>
      </c>
      <c r="C16" s="31">
        <f>+'Registro de variables'!M25</f>
        <v>0</v>
      </c>
      <c r="D16" s="31">
        <f>+'Registro de variables'!M26</f>
        <v>0</v>
      </c>
      <c r="E16" s="32" t="e">
        <f t="shared" si="0"/>
        <v>#DIV/0!</v>
      </c>
      <c r="F16" s="31"/>
      <c r="G16" s="33" t="e">
        <f t="shared" si="1"/>
        <v>#DIV/0!</v>
      </c>
    </row>
    <row r="17" spans="2:7">
      <c r="B17" s="14" t="s">
        <v>57</v>
      </c>
      <c r="C17" s="31">
        <f>+'Registro de variables'!N25</f>
        <v>0</v>
      </c>
      <c r="D17" s="31">
        <f>+'Registro de variables'!N26</f>
        <v>0</v>
      </c>
      <c r="E17" s="32" t="e">
        <f t="shared" si="0"/>
        <v>#DIV/0!</v>
      </c>
      <c r="F17" s="31"/>
      <c r="G17" s="33" t="e">
        <f t="shared" si="1"/>
        <v>#DIV/0!</v>
      </c>
    </row>
    <row r="18" spans="2:7">
      <c r="B18" s="14" t="s">
        <v>58</v>
      </c>
      <c r="C18" s="31">
        <f>+'Registro de variables'!O25</f>
        <v>0</v>
      </c>
      <c r="D18" s="31">
        <f>+'Registro de variables'!O26</f>
        <v>0</v>
      </c>
      <c r="E18" s="32" t="e">
        <f t="shared" si="0"/>
        <v>#DIV/0!</v>
      </c>
      <c r="F18" s="31"/>
      <c r="G18" s="33" t="e">
        <f t="shared" si="1"/>
        <v>#DIV/0!</v>
      </c>
    </row>
    <row r="19" spans="2:7">
      <c r="B19" s="14" t="s">
        <v>59</v>
      </c>
      <c r="C19" s="31">
        <f>+'Registro de variables'!P25</f>
        <v>0</v>
      </c>
      <c r="D19" s="31">
        <f>+'Registro de variables'!P26</f>
        <v>0</v>
      </c>
      <c r="E19" s="32" t="e">
        <f t="shared" si="0"/>
        <v>#DIV/0!</v>
      </c>
      <c r="F19" s="31"/>
      <c r="G19" s="33" t="e">
        <f t="shared" si="1"/>
        <v>#DIV/0!</v>
      </c>
    </row>
    <row r="39" ht="37.5" customHeight="1" spans="2:2">
      <c r="B39" s="24"/>
    </row>
    <row r="40" s="1" customFormat="1" customHeight="1" spans="2:7">
      <c r="B40" s="25" t="s">
        <v>90</v>
      </c>
      <c r="C40" s="25" t="s">
        <v>91</v>
      </c>
      <c r="D40" s="25"/>
      <c r="E40" s="26" t="s">
        <v>92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O51"/>
  <sheetViews>
    <sheetView workbookViewId="0">
      <selection activeCell="A1" sqref="A1"/>
    </sheetView>
  </sheetViews>
  <sheetFormatPr defaultColWidth="9" defaultRowHeight="15"/>
  <cols>
    <col min="1" max="1" width="12.5047619047619" style="2" customWidth="1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9" width="11.4190476190476" style="2"/>
    <col min="10" max="10" width="12.6380952380952" style="2" customWidth="1"/>
    <col min="11" max="11" width="21.5619047619048" style="2" customWidth="1"/>
    <col min="12" max="12" width="19.8571428571429" style="2" customWidth="1"/>
    <col min="13" max="13" width="17.2095238095238" style="2" customWidth="1"/>
    <col min="14" max="14" width="16.9428571428571" style="2" customWidth="1"/>
    <col min="15" max="15" width="16.2571428571429" style="2" customWidth="1"/>
    <col min="16" max="1025" width="11.4190476190476" style="2"/>
  </cols>
  <sheetData>
    <row r="5" spans="3:4">
      <c r="C5" s="3"/>
      <c r="D5" s="3"/>
    </row>
    <row r="6" customHeight="1" spans="2:15">
      <c r="B6" s="4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  <c r="J6" s="4"/>
      <c r="K6" s="5" t="s">
        <v>83</v>
      </c>
      <c r="L6" s="5"/>
      <c r="M6" s="6" t="s">
        <v>84</v>
      </c>
      <c r="N6" s="6" t="s">
        <v>85</v>
      </c>
      <c r="O6" s="7" t="s">
        <v>86</v>
      </c>
    </row>
    <row r="7" ht="30.75" customHeight="1" spans="1:15">
      <c r="A7" s="9"/>
      <c r="B7" s="10" t="s">
        <v>87</v>
      </c>
      <c r="C7" s="11" t="s">
        <v>95</v>
      </c>
      <c r="D7" s="12" t="s">
        <v>96</v>
      </c>
      <c r="E7" s="6"/>
      <c r="F7" s="6"/>
      <c r="G7" s="7"/>
      <c r="H7" s="8"/>
      <c r="I7" s="9"/>
      <c r="J7" s="10" t="s">
        <v>87</v>
      </c>
      <c r="K7" s="11" t="s">
        <v>95</v>
      </c>
      <c r="L7" s="12" t="s">
        <v>96</v>
      </c>
      <c r="M7" s="6"/>
      <c r="N7" s="6"/>
      <c r="O7" s="7"/>
    </row>
    <row r="8" ht="13.8" customHeight="1" spans="1:15">
      <c r="A8" s="13" t="s">
        <v>88</v>
      </c>
      <c r="B8" s="14" t="s">
        <v>48</v>
      </c>
      <c r="C8" s="15">
        <v>50</v>
      </c>
      <c r="D8" s="15">
        <v>99</v>
      </c>
      <c r="E8" s="16">
        <f t="shared" ref="E8:E19" si="0">+C8/D8</f>
        <v>0.505050505050505</v>
      </c>
      <c r="F8" s="17">
        <v>1</v>
      </c>
      <c r="G8" s="17">
        <f>+F8-E8</f>
        <v>0.494949494949495</v>
      </c>
      <c r="I8" s="13" t="s">
        <v>88</v>
      </c>
      <c r="J8" s="14" t="s">
        <v>48</v>
      </c>
      <c r="K8" s="15">
        <v>0</v>
      </c>
      <c r="L8" s="15">
        <v>99</v>
      </c>
      <c r="M8" s="16">
        <f t="shared" ref="M8:M19" si="1">+K8/L8</f>
        <v>0</v>
      </c>
      <c r="N8" s="17">
        <v>1</v>
      </c>
      <c r="O8" s="17">
        <f>+N8-M8</f>
        <v>1</v>
      </c>
    </row>
    <row r="9" spans="1:15">
      <c r="A9" s="13"/>
      <c r="B9" s="14" t="s">
        <v>49</v>
      </c>
      <c r="C9" s="15">
        <v>0</v>
      </c>
      <c r="D9" s="15">
        <v>97</v>
      </c>
      <c r="E9" s="16">
        <f t="shared" si="0"/>
        <v>0</v>
      </c>
      <c r="F9" s="17">
        <v>1</v>
      </c>
      <c r="G9" s="17">
        <f>+F9-E9</f>
        <v>1</v>
      </c>
      <c r="I9" s="13"/>
      <c r="J9" s="14" t="s">
        <v>49</v>
      </c>
      <c r="K9" s="15">
        <v>0</v>
      </c>
      <c r="L9" s="15">
        <v>97</v>
      </c>
      <c r="M9" s="16">
        <f t="shared" si="1"/>
        <v>0</v>
      </c>
      <c r="N9" s="17">
        <v>1</v>
      </c>
      <c r="O9" s="17">
        <f>+N9-M9</f>
        <v>1</v>
      </c>
    </row>
    <row r="10" spans="1:15">
      <c r="A10" s="13"/>
      <c r="B10" s="14" t="s">
        <v>50</v>
      </c>
      <c r="C10" s="15">
        <v>0</v>
      </c>
      <c r="D10" s="15">
        <v>122</v>
      </c>
      <c r="E10" s="16">
        <f t="shared" si="0"/>
        <v>0</v>
      </c>
      <c r="F10" s="17">
        <v>1</v>
      </c>
      <c r="G10" s="17">
        <f>+F10-E10</f>
        <v>1</v>
      </c>
      <c r="I10" s="13"/>
      <c r="J10" s="14" t="s">
        <v>50</v>
      </c>
      <c r="K10" s="15">
        <v>0</v>
      </c>
      <c r="L10" s="15">
        <v>122</v>
      </c>
      <c r="M10" s="16">
        <f t="shared" si="1"/>
        <v>0</v>
      </c>
      <c r="N10" s="17">
        <v>1</v>
      </c>
      <c r="O10" s="17">
        <f>+N10-M10</f>
        <v>1</v>
      </c>
    </row>
    <row r="11" spans="1:15">
      <c r="A11" s="13"/>
      <c r="B11" s="14" t="s">
        <v>51</v>
      </c>
      <c r="C11" s="15">
        <v>0</v>
      </c>
      <c r="D11" s="15">
        <v>125</v>
      </c>
      <c r="E11" s="16">
        <f t="shared" si="0"/>
        <v>0</v>
      </c>
      <c r="F11" s="17">
        <v>1</v>
      </c>
      <c r="G11" s="17">
        <f>+F11-E11</f>
        <v>1</v>
      </c>
      <c r="I11" s="13"/>
      <c r="J11" s="14" t="s">
        <v>51</v>
      </c>
      <c r="K11" s="15">
        <v>0</v>
      </c>
      <c r="L11" s="15">
        <v>125</v>
      </c>
      <c r="M11" s="16">
        <f t="shared" si="1"/>
        <v>0</v>
      </c>
      <c r="N11" s="17">
        <v>1</v>
      </c>
      <c r="O11" s="17">
        <f>+N11-M11</f>
        <v>1</v>
      </c>
    </row>
    <row r="12" spans="1:15">
      <c r="A12" s="13"/>
      <c r="B12" s="14" t="s">
        <v>52</v>
      </c>
      <c r="C12" s="15"/>
      <c r="D12" s="18">
        <v>135</v>
      </c>
      <c r="E12" s="19">
        <f t="shared" si="0"/>
        <v>0</v>
      </c>
      <c r="F12" s="20">
        <v>1</v>
      </c>
      <c r="G12" s="20">
        <f>+F12-E12</f>
        <v>1</v>
      </c>
      <c r="I12" s="13"/>
      <c r="J12" s="14" t="s">
        <v>52</v>
      </c>
      <c r="K12" s="15"/>
      <c r="L12" s="15">
        <v>135</v>
      </c>
      <c r="M12" s="16">
        <f t="shared" si="1"/>
        <v>0</v>
      </c>
      <c r="N12" s="17">
        <v>1</v>
      </c>
      <c r="O12" s="17">
        <f>+N12-M12</f>
        <v>1</v>
      </c>
    </row>
    <row r="13" spans="1:15">
      <c r="A13" s="13"/>
      <c r="B13" s="14" t="s">
        <v>53</v>
      </c>
      <c r="C13" s="15"/>
      <c r="D13" s="18">
        <v>109</v>
      </c>
      <c r="E13" s="19">
        <f t="shared" si="0"/>
        <v>0</v>
      </c>
      <c r="F13" s="20">
        <v>1</v>
      </c>
      <c r="G13" s="20">
        <f>+F13-E12</f>
        <v>1</v>
      </c>
      <c r="I13" s="13"/>
      <c r="J13" s="14" t="s">
        <v>53</v>
      </c>
      <c r="K13" s="15"/>
      <c r="L13" s="15">
        <v>109</v>
      </c>
      <c r="M13" s="16">
        <f t="shared" si="1"/>
        <v>0</v>
      </c>
      <c r="N13" s="17">
        <v>1</v>
      </c>
      <c r="O13" s="17">
        <f>+N13-M12</f>
        <v>1</v>
      </c>
    </row>
    <row r="14" ht="13.8" customHeight="1" spans="1:15">
      <c r="A14" s="13" t="s">
        <v>89</v>
      </c>
      <c r="B14" s="14" t="s">
        <v>54</v>
      </c>
      <c r="C14" s="21">
        <f>+'Registro de variables'!K7</f>
        <v>0</v>
      </c>
      <c r="D14" s="21">
        <f>+'Registro de variables'!K8</f>
        <v>0</v>
      </c>
      <c r="E14" s="22" t="e">
        <f t="shared" si="0"/>
        <v>#DIV/0!</v>
      </c>
      <c r="F14" s="21"/>
      <c r="G14" s="23" t="e">
        <f t="shared" ref="G14:G19" si="2">+F14-E14</f>
        <v>#DIV/0!</v>
      </c>
      <c r="I14" s="13" t="s">
        <v>89</v>
      </c>
      <c r="J14" s="14" t="s">
        <v>54</v>
      </c>
      <c r="K14" s="15">
        <f>+'Registro de variables'!S7</f>
        <v>0</v>
      </c>
      <c r="L14" s="15">
        <f>+'Registro de variables'!S8</f>
        <v>0</v>
      </c>
      <c r="M14" s="16" t="e">
        <f t="shared" si="1"/>
        <v>#DIV/0!</v>
      </c>
      <c r="N14" s="15"/>
      <c r="O14" s="17" t="e">
        <f t="shared" ref="O14:O19" si="3">+N14-M14</f>
        <v>#DIV/0!</v>
      </c>
    </row>
    <row r="15" spans="1:15">
      <c r="A15" s="13"/>
      <c r="B15" s="14" t="s">
        <v>55</v>
      </c>
      <c r="C15" s="21">
        <f>+'Registro de variables'!L7</f>
        <v>0</v>
      </c>
      <c r="D15" s="21">
        <f>+'Registro de variables'!L8</f>
        <v>0</v>
      </c>
      <c r="E15" s="22" t="e">
        <f t="shared" si="0"/>
        <v>#DIV/0!</v>
      </c>
      <c r="F15" s="21"/>
      <c r="G15" s="23" t="e">
        <f t="shared" si="2"/>
        <v>#DIV/0!</v>
      </c>
      <c r="I15" s="13"/>
      <c r="J15" s="14" t="s">
        <v>55</v>
      </c>
      <c r="K15" s="21">
        <f>+'Registro de variables'!T7</f>
        <v>0</v>
      </c>
      <c r="L15" s="21">
        <f>+'Registro de variables'!T8</f>
        <v>0</v>
      </c>
      <c r="M15" s="22" t="e">
        <f t="shared" si="1"/>
        <v>#DIV/0!</v>
      </c>
      <c r="N15" s="21"/>
      <c r="O15" s="23" t="e">
        <f t="shared" si="3"/>
        <v>#DIV/0!</v>
      </c>
    </row>
    <row r="16" spans="1:15">
      <c r="A16" s="13"/>
      <c r="B16" s="14" t="s">
        <v>56</v>
      </c>
      <c r="C16" s="21">
        <f>+'Registro de variables'!M7</f>
        <v>0</v>
      </c>
      <c r="D16" s="21">
        <f>+'Registro de variables'!M8</f>
        <v>0</v>
      </c>
      <c r="E16" s="22" t="e">
        <f t="shared" si="0"/>
        <v>#DIV/0!</v>
      </c>
      <c r="F16" s="21"/>
      <c r="G16" s="23" t="e">
        <f t="shared" si="2"/>
        <v>#DIV/0!</v>
      </c>
      <c r="I16" s="13"/>
      <c r="J16" s="14" t="s">
        <v>56</v>
      </c>
      <c r="K16" s="21">
        <f>+'Registro de variables'!U7</f>
        <v>0</v>
      </c>
      <c r="L16" s="21">
        <f>+'Registro de variables'!U8</f>
        <v>0</v>
      </c>
      <c r="M16" s="22" t="e">
        <f t="shared" si="1"/>
        <v>#DIV/0!</v>
      </c>
      <c r="N16" s="21"/>
      <c r="O16" s="23" t="e">
        <f t="shared" si="3"/>
        <v>#DIV/0!</v>
      </c>
    </row>
    <row r="17" spans="1:15">
      <c r="A17" s="13"/>
      <c r="B17" s="14" t="s">
        <v>57</v>
      </c>
      <c r="C17" s="21">
        <f>+'Registro de variables'!N7</f>
        <v>0</v>
      </c>
      <c r="D17" s="21">
        <f>+'Registro de variables'!N8</f>
        <v>0</v>
      </c>
      <c r="E17" s="22" t="e">
        <f t="shared" si="0"/>
        <v>#DIV/0!</v>
      </c>
      <c r="F17" s="21"/>
      <c r="G17" s="23" t="e">
        <f t="shared" si="2"/>
        <v>#DIV/0!</v>
      </c>
      <c r="I17" s="13"/>
      <c r="J17" s="14" t="s">
        <v>57</v>
      </c>
      <c r="K17" s="21">
        <f>+'Registro de variables'!V7</f>
        <v>0</v>
      </c>
      <c r="L17" s="21">
        <f>+'Registro de variables'!V8</f>
        <v>0</v>
      </c>
      <c r="M17" s="22" t="e">
        <f t="shared" si="1"/>
        <v>#DIV/0!</v>
      </c>
      <c r="N17" s="21"/>
      <c r="O17" s="23" t="e">
        <f t="shared" si="3"/>
        <v>#DIV/0!</v>
      </c>
    </row>
    <row r="18" spans="1:15">
      <c r="A18" s="13"/>
      <c r="B18" s="14" t="s">
        <v>58</v>
      </c>
      <c r="C18" s="21">
        <f>+'Registro de variables'!O7</f>
        <v>0</v>
      </c>
      <c r="D18" s="21">
        <f>+'Registro de variables'!O8</f>
        <v>0</v>
      </c>
      <c r="E18" s="22" t="e">
        <f t="shared" si="0"/>
        <v>#DIV/0!</v>
      </c>
      <c r="F18" s="21"/>
      <c r="G18" s="23" t="e">
        <f t="shared" si="2"/>
        <v>#DIV/0!</v>
      </c>
      <c r="I18" s="13"/>
      <c r="J18" s="14" t="s">
        <v>58</v>
      </c>
      <c r="K18" s="21">
        <f>+'Registro de variables'!W7</f>
        <v>0</v>
      </c>
      <c r="L18" s="21">
        <f>+'Registro de variables'!W8</f>
        <v>0</v>
      </c>
      <c r="M18" s="22" t="e">
        <f t="shared" si="1"/>
        <v>#DIV/0!</v>
      </c>
      <c r="N18" s="21"/>
      <c r="O18" s="23" t="e">
        <f t="shared" si="3"/>
        <v>#DIV/0!</v>
      </c>
    </row>
    <row r="19" spans="1:15">
      <c r="A19" s="13"/>
      <c r="B19" s="14" t="s">
        <v>59</v>
      </c>
      <c r="C19" s="21">
        <f>+'Registro de variables'!P7</f>
        <v>0</v>
      </c>
      <c r="D19" s="21">
        <f>+'Registro de variables'!P8</f>
        <v>0</v>
      </c>
      <c r="E19" s="22" t="e">
        <f t="shared" si="0"/>
        <v>#DIV/0!</v>
      </c>
      <c r="F19" s="21"/>
      <c r="G19" s="23" t="e">
        <f t="shared" si="2"/>
        <v>#DIV/0!</v>
      </c>
      <c r="I19" s="13"/>
      <c r="J19" s="14" t="s">
        <v>59</v>
      </c>
      <c r="K19" s="21">
        <f>+'Registro de variables'!X7</f>
        <v>0</v>
      </c>
      <c r="L19" s="21">
        <f>+'Registro de variables'!X8</f>
        <v>0</v>
      </c>
      <c r="M19" s="22" t="e">
        <f t="shared" si="1"/>
        <v>#DIV/0!</v>
      </c>
      <c r="N19" s="21"/>
      <c r="O19" s="23" t="e">
        <f t="shared" si="3"/>
        <v>#DIV/0!</v>
      </c>
    </row>
    <row r="39" ht="37.5" customHeight="1" spans="2:2">
      <c r="B39" s="24"/>
    </row>
    <row r="40" s="1" customFormat="1" ht="13.8" customHeight="1" spans="2:7">
      <c r="B40" s="25" t="s">
        <v>90</v>
      </c>
      <c r="C40" s="25" t="s">
        <v>91</v>
      </c>
      <c r="D40" s="25"/>
      <c r="E40" s="26" t="s">
        <v>92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37">
    <mergeCell ref="C6:D6"/>
    <mergeCell ref="K6:L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A8:A13"/>
    <mergeCell ref="A14:A19"/>
    <mergeCell ref="C8:C13"/>
    <mergeCell ref="E6:E7"/>
    <mergeCell ref="F6:F7"/>
    <mergeCell ref="G6:G7"/>
    <mergeCell ref="I8:I13"/>
    <mergeCell ref="I14:I19"/>
    <mergeCell ref="M6:M7"/>
    <mergeCell ref="N6:N7"/>
    <mergeCell ref="O6:O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P28"/>
  <sheetViews>
    <sheetView workbookViewId="0">
      <selection activeCell="A1" sqref="A1"/>
    </sheetView>
  </sheetViews>
  <sheetFormatPr defaultColWidth="9" defaultRowHeight="15"/>
  <cols>
    <col min="1" max="1" width="11.4190476190476" style="2"/>
    <col min="2" max="2" width="37.9809523809524" style="2" customWidth="1"/>
    <col min="3" max="3" width="16.5714285714286" style="2" customWidth="1"/>
    <col min="4" max="4" width="53.7142857142857" style="2" customWidth="1"/>
    <col min="5" max="12" width="11.4190476190476" style="2"/>
    <col min="13" max="13" width="12.7142857142857" style="2" customWidth="1"/>
    <col min="14" max="14" width="11.4190476190476" style="2"/>
    <col min="15" max="15" width="12.8571428571429" style="2" customWidth="1"/>
    <col min="16" max="1025" width="11.4190476190476" style="2"/>
  </cols>
  <sheetData>
    <row r="5" ht="15.75"/>
    <row r="6" s="48" customFormat="1" ht="15.75" spans="2:16">
      <c r="B6" s="49" t="s">
        <v>45</v>
      </c>
      <c r="C6" s="50" t="s">
        <v>46</v>
      </c>
      <c r="D6" s="51" t="s">
        <v>47</v>
      </c>
      <c r="E6" s="52" t="s">
        <v>48</v>
      </c>
      <c r="F6" s="50" t="s">
        <v>49</v>
      </c>
      <c r="G6" s="53" t="s">
        <v>50</v>
      </c>
      <c r="H6" s="50" t="s">
        <v>51</v>
      </c>
      <c r="I6" s="50" t="s">
        <v>52</v>
      </c>
      <c r="J6" s="53" t="s">
        <v>53</v>
      </c>
      <c r="K6" s="50" t="s">
        <v>54</v>
      </c>
      <c r="L6" s="50" t="s">
        <v>55</v>
      </c>
      <c r="M6" s="53" t="s">
        <v>56</v>
      </c>
      <c r="N6" s="50" t="s">
        <v>57</v>
      </c>
      <c r="O6" s="50" t="s">
        <v>58</v>
      </c>
      <c r="P6" s="50" t="s">
        <v>59</v>
      </c>
    </row>
    <row r="7" customHeight="1" spans="2:16">
      <c r="B7" s="54" t="s">
        <v>10</v>
      </c>
      <c r="C7" s="55" t="s">
        <v>60</v>
      </c>
      <c r="D7" s="56" t="s">
        <v>61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66"/>
    </row>
    <row r="8" customHeight="1" spans="2:16">
      <c r="B8" s="54"/>
      <c r="C8" s="55"/>
      <c r="D8" s="58" t="s">
        <v>62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7"/>
    </row>
    <row r="9" customHeight="1" spans="2:16">
      <c r="B9" s="60" t="s">
        <v>17</v>
      </c>
      <c r="C9" s="61" t="s">
        <v>60</v>
      </c>
      <c r="D9" s="62" t="s">
        <v>63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7"/>
    </row>
    <row r="10" spans="2:16">
      <c r="B10" s="60"/>
      <c r="C10" s="61" t="s">
        <v>60</v>
      </c>
      <c r="D10" s="62" t="s">
        <v>64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7"/>
    </row>
    <row r="11" customHeight="1" spans="2:16">
      <c r="B11" s="60" t="s">
        <v>20</v>
      </c>
      <c r="C11" s="61" t="s">
        <v>60</v>
      </c>
      <c r="D11" s="62" t="s">
        <v>65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7"/>
    </row>
    <row r="12" spans="2:16">
      <c r="B12" s="60"/>
      <c r="C12" s="61" t="s">
        <v>60</v>
      </c>
      <c r="D12" s="62" t="s">
        <v>66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7"/>
    </row>
    <row r="13" customHeight="1" spans="2:16">
      <c r="B13" s="60" t="s">
        <v>22</v>
      </c>
      <c r="C13" s="61" t="s">
        <v>60</v>
      </c>
      <c r="D13" s="58" t="s">
        <v>67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7"/>
    </row>
    <row r="14" spans="2:16">
      <c r="B14" s="60"/>
      <c r="C14" s="61" t="s">
        <v>60</v>
      </c>
      <c r="D14" s="62" t="s">
        <v>68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7"/>
    </row>
    <row r="15" customHeight="1" spans="2:16">
      <c r="B15" s="60" t="s">
        <v>25</v>
      </c>
      <c r="C15" s="61" t="s">
        <v>60</v>
      </c>
      <c r="D15" s="58" t="s">
        <v>69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7"/>
    </row>
    <row r="16" ht="27.75" customHeight="1" spans="2:16">
      <c r="B16" s="60"/>
      <c r="C16" s="61" t="s">
        <v>60</v>
      </c>
      <c r="D16" s="58" t="s">
        <v>70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7"/>
    </row>
    <row r="17" customHeight="1" spans="2:16">
      <c r="B17" s="60" t="s">
        <v>71</v>
      </c>
      <c r="C17" s="61" t="s">
        <v>60</v>
      </c>
      <c r="D17" s="58" t="s">
        <v>72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7"/>
    </row>
    <row r="18" spans="2:16">
      <c r="B18" s="60"/>
      <c r="C18" s="61" t="s">
        <v>60</v>
      </c>
      <c r="D18" s="58" t="s">
        <v>73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7"/>
    </row>
    <row r="19" customHeight="1" spans="2:16">
      <c r="B19" s="60" t="s">
        <v>32</v>
      </c>
      <c r="C19" s="61" t="s">
        <v>60</v>
      </c>
      <c r="D19" s="62" t="s">
        <v>74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7"/>
    </row>
    <row r="20" spans="2:16">
      <c r="B20" s="60"/>
      <c r="C20" s="61" t="s">
        <v>60</v>
      </c>
      <c r="D20" s="62" t="s">
        <v>75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7"/>
    </row>
    <row r="21" customHeight="1" spans="2:16">
      <c r="B21" s="60" t="s">
        <v>37</v>
      </c>
      <c r="C21" s="61" t="s">
        <v>60</v>
      </c>
      <c r="D21" s="62" t="s">
        <v>76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7"/>
    </row>
    <row r="22" spans="2:16">
      <c r="B22" s="60"/>
      <c r="C22" s="61" t="s">
        <v>60</v>
      </c>
      <c r="D22" s="62" t="s">
        <v>75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7"/>
    </row>
    <row r="23" customHeight="1" spans="2:16">
      <c r="B23" s="60" t="s">
        <v>39</v>
      </c>
      <c r="C23" s="61" t="s">
        <v>60</v>
      </c>
      <c r="D23" s="62" t="s">
        <v>77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7"/>
    </row>
    <row r="24" spans="2:16">
      <c r="B24" s="60"/>
      <c r="C24" s="61" t="s">
        <v>60</v>
      </c>
      <c r="D24" s="62" t="s">
        <v>78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7"/>
    </row>
    <row r="25" customHeight="1" spans="2:16">
      <c r="B25" s="60" t="s">
        <v>41</v>
      </c>
      <c r="C25" s="61" t="s">
        <v>60</v>
      </c>
      <c r="D25" s="58" t="s">
        <v>79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7"/>
    </row>
    <row r="26" spans="2:16">
      <c r="B26" s="60"/>
      <c r="C26" s="61" t="s">
        <v>60</v>
      </c>
      <c r="D26" s="58" t="s">
        <v>80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7"/>
    </row>
    <row r="27" ht="30" customHeight="1" spans="2:16">
      <c r="B27" s="63" t="s">
        <v>43</v>
      </c>
      <c r="C27" s="61" t="s">
        <v>60</v>
      </c>
      <c r="D27" s="58" t="s">
        <v>81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7"/>
    </row>
    <row r="28" ht="15.75" spans="2:16">
      <c r="B28" s="63"/>
      <c r="C28" s="61" t="s">
        <v>60</v>
      </c>
      <c r="D28" s="64" t="s">
        <v>82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8"/>
    </row>
  </sheetData>
  <mergeCells count="13"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7:C8"/>
    <mergeCell ref="C9:C10"/>
  </mergeCells>
  <pageMargins left="0.699305555555556" right="0.699305555555556" top="0.75" bottom="0.75" header="0.511111111111111" footer="0.511111111111111"/>
  <pageSetup paperSize="9" firstPageNumber="0" orientation="portrait" useFirstPageNumber="1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2.5047619047619" style="2" customWidth="1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customHeight="1" spans="2:8">
      <c r="B6" s="4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30.75" customHeight="1" spans="1:8">
      <c r="A7" s="9"/>
      <c r="B7" s="10" t="s">
        <v>87</v>
      </c>
      <c r="C7" s="12" t="s">
        <v>61</v>
      </c>
      <c r="D7" s="38" t="s">
        <v>62</v>
      </c>
      <c r="E7" s="6"/>
      <c r="F7" s="6"/>
      <c r="G7" s="7"/>
      <c r="H7" s="8"/>
    </row>
    <row r="8" ht="13.8" customHeight="1" spans="1:7">
      <c r="A8" s="13" t="s">
        <v>88</v>
      </c>
      <c r="B8" s="14" t="s">
        <v>48</v>
      </c>
      <c r="C8" s="43">
        <v>40</v>
      </c>
      <c r="D8" s="43">
        <v>524</v>
      </c>
      <c r="E8" s="44">
        <f t="shared" ref="E8:E19" si="0">+C8/D8</f>
        <v>0.0763358778625954</v>
      </c>
      <c r="F8" s="45">
        <v>1</v>
      </c>
      <c r="G8" s="46">
        <f>+F8-E8</f>
        <v>0.923664122137405</v>
      </c>
    </row>
    <row r="9" spans="1:7">
      <c r="A9" s="13"/>
      <c r="B9" s="14" t="s">
        <v>49</v>
      </c>
      <c r="C9" s="43">
        <v>70</v>
      </c>
      <c r="D9" s="43">
        <v>90</v>
      </c>
      <c r="E9" s="44">
        <f t="shared" si="0"/>
        <v>0.777777777777778</v>
      </c>
      <c r="F9" s="45"/>
      <c r="G9" s="46">
        <f>+F9-E9</f>
        <v>-0.777777777777778</v>
      </c>
    </row>
    <row r="10" spans="1:7">
      <c r="A10" s="13"/>
      <c r="B10" s="14" t="s">
        <v>50</v>
      </c>
      <c r="C10" s="43">
        <v>70</v>
      </c>
      <c r="D10" s="43">
        <f>+'Registro de variables'!G8</f>
        <v>0</v>
      </c>
      <c r="E10" s="44" t="e">
        <f t="shared" si="0"/>
        <v>#DIV/0!</v>
      </c>
      <c r="F10" s="45"/>
      <c r="G10" s="46" t="e">
        <f>+F10-E10</f>
        <v>#DIV/0!</v>
      </c>
    </row>
    <row r="11" spans="1:7">
      <c r="A11" s="13"/>
      <c r="B11" s="14" t="s">
        <v>51</v>
      </c>
      <c r="C11" s="43">
        <v>70</v>
      </c>
      <c r="D11" s="43">
        <f>+'Registro de variables'!H8</f>
        <v>0</v>
      </c>
      <c r="E11" s="44" t="e">
        <f t="shared" si="0"/>
        <v>#DIV/0!</v>
      </c>
      <c r="F11" s="45"/>
      <c r="G11" s="46" t="e">
        <f>+F11-E11</f>
        <v>#DIV/0!</v>
      </c>
    </row>
    <row r="12" spans="1:7">
      <c r="A12" s="13"/>
      <c r="B12" s="14" t="s">
        <v>52</v>
      </c>
      <c r="C12" s="43">
        <v>70</v>
      </c>
      <c r="D12" s="43">
        <f>+'Registro de variables'!I8</f>
        <v>0</v>
      </c>
      <c r="E12" s="44" t="e">
        <f t="shared" si="0"/>
        <v>#DIV/0!</v>
      </c>
      <c r="F12" s="45"/>
      <c r="G12" s="46" t="e">
        <f>+F12-E12</f>
        <v>#DIV/0!</v>
      </c>
    </row>
    <row r="13" spans="1:7">
      <c r="A13" s="13"/>
      <c r="B13" s="14" t="s">
        <v>53</v>
      </c>
      <c r="C13" s="43">
        <f>+'Registro de variables'!J7</f>
        <v>0</v>
      </c>
      <c r="D13" s="43">
        <f>+'Registro de variables'!J8</f>
        <v>0</v>
      </c>
      <c r="E13" s="44" t="e">
        <f t="shared" si="0"/>
        <v>#DIV/0!</v>
      </c>
      <c r="F13" s="45"/>
      <c r="G13" s="46" t="e">
        <f>+F13-E12</f>
        <v>#DIV/0!</v>
      </c>
    </row>
    <row r="14" ht="13.8" customHeight="1" spans="1:7">
      <c r="A14" s="13" t="s">
        <v>89</v>
      </c>
      <c r="B14" s="14" t="s">
        <v>54</v>
      </c>
      <c r="C14" s="47">
        <f>+'Registro de variables'!K7</f>
        <v>0</v>
      </c>
      <c r="D14" s="47">
        <f>+'Registro de variables'!K8</f>
        <v>0</v>
      </c>
      <c r="E14" s="32" t="e">
        <f t="shared" si="0"/>
        <v>#DIV/0!</v>
      </c>
      <c r="F14" s="31"/>
      <c r="G14" s="33" t="e">
        <f t="shared" ref="G14:G19" si="1">+F14-E14</f>
        <v>#DIV/0!</v>
      </c>
    </row>
    <row r="15" spans="1:7">
      <c r="A15" s="13"/>
      <c r="B15" s="14" t="s">
        <v>55</v>
      </c>
      <c r="C15" s="47">
        <f>+'Registro de variables'!L7</f>
        <v>0</v>
      </c>
      <c r="D15" s="47">
        <f>+'Registro de variables'!L8</f>
        <v>0</v>
      </c>
      <c r="E15" s="32" t="e">
        <f t="shared" si="0"/>
        <v>#DIV/0!</v>
      </c>
      <c r="F15" s="31"/>
      <c r="G15" s="33" t="e">
        <f t="shared" si="1"/>
        <v>#DIV/0!</v>
      </c>
    </row>
    <row r="16" spans="1:7">
      <c r="A16" s="13"/>
      <c r="B16" s="14" t="s">
        <v>56</v>
      </c>
      <c r="C16" s="47">
        <f>+'Registro de variables'!M7</f>
        <v>0</v>
      </c>
      <c r="D16" s="47">
        <f>+'Registro de variables'!M8</f>
        <v>0</v>
      </c>
      <c r="E16" s="32" t="e">
        <f t="shared" si="0"/>
        <v>#DIV/0!</v>
      </c>
      <c r="F16" s="31"/>
      <c r="G16" s="33" t="e">
        <f t="shared" si="1"/>
        <v>#DIV/0!</v>
      </c>
    </row>
    <row r="17" spans="1:7">
      <c r="A17" s="13"/>
      <c r="B17" s="14" t="s">
        <v>57</v>
      </c>
      <c r="C17" s="47">
        <f>+'Registro de variables'!N7</f>
        <v>0</v>
      </c>
      <c r="D17" s="47">
        <f>+'Registro de variables'!N8</f>
        <v>0</v>
      </c>
      <c r="E17" s="32" t="e">
        <f t="shared" si="0"/>
        <v>#DIV/0!</v>
      </c>
      <c r="F17" s="31"/>
      <c r="G17" s="33" t="e">
        <f t="shared" si="1"/>
        <v>#DIV/0!</v>
      </c>
    </row>
    <row r="18" spans="1:7">
      <c r="A18" s="13"/>
      <c r="B18" s="14" t="s">
        <v>58</v>
      </c>
      <c r="C18" s="47">
        <f>+'Registro de variables'!O7</f>
        <v>0</v>
      </c>
      <c r="D18" s="47">
        <f>+'Registro de variables'!O8</f>
        <v>0</v>
      </c>
      <c r="E18" s="32" t="e">
        <f t="shared" si="0"/>
        <v>#DIV/0!</v>
      </c>
      <c r="F18" s="31"/>
      <c r="G18" s="33" t="e">
        <f t="shared" si="1"/>
        <v>#DIV/0!</v>
      </c>
    </row>
    <row r="19" spans="1:7">
      <c r="A19" s="13"/>
      <c r="B19" s="14" t="s">
        <v>59</v>
      </c>
      <c r="C19" s="47">
        <f>+'Registro de variables'!P7</f>
        <v>0</v>
      </c>
      <c r="D19" s="47">
        <f>+'Registro de variables'!P8</f>
        <v>0</v>
      </c>
      <c r="E19" s="32" t="e">
        <f t="shared" si="0"/>
        <v>#DIV/0!</v>
      </c>
      <c r="F19" s="31"/>
      <c r="G19" s="33" t="e">
        <f t="shared" si="1"/>
        <v>#DIV/0!</v>
      </c>
    </row>
    <row r="39" ht="37.5" customHeight="1" spans="2:2">
      <c r="B39" s="24"/>
    </row>
    <row r="40" s="1" customFormat="1" ht="13.8" customHeight="1" spans="2:7">
      <c r="B40" s="25" t="s">
        <v>90</v>
      </c>
      <c r="C40" s="25" t="s">
        <v>91</v>
      </c>
      <c r="D40" s="25"/>
      <c r="E40" s="26" t="s">
        <v>92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35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A8:A13"/>
    <mergeCell ref="A14:A19"/>
    <mergeCell ref="C8:C13"/>
    <mergeCell ref="D8:D13"/>
    <mergeCell ref="E6:E7"/>
    <mergeCell ref="E8:E13"/>
    <mergeCell ref="F6:F7"/>
    <mergeCell ref="F8:F13"/>
    <mergeCell ref="G6:G7"/>
    <mergeCell ref="G8:G13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ht="15.75" customHeight="1" spans="2:8">
      <c r="B6" s="3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41.25" customHeight="1" spans="1:8">
      <c r="A7" s="9"/>
      <c r="B7" s="10" t="s">
        <v>87</v>
      </c>
      <c r="C7" s="42" t="str">
        <f>+'Registro de variables'!D27</f>
        <v>Número de requisitos del numeral 2.2.4.6.20 que cumplan con las especificaciones del Decreto 1072</v>
      </c>
      <c r="D7" s="30" t="str">
        <f>+'Registro de variables'!D28</f>
        <v>Número de requisitos solicitados por dicho numeral</v>
      </c>
      <c r="E7" s="6"/>
      <c r="F7" s="6"/>
      <c r="G7" s="7"/>
      <c r="H7" s="8"/>
    </row>
    <row r="8" ht="13.8" customHeight="1" spans="1:7">
      <c r="A8" s="13" t="s">
        <v>88</v>
      </c>
      <c r="B8" s="14" t="s">
        <v>48</v>
      </c>
      <c r="C8" s="43">
        <v>4</v>
      </c>
      <c r="D8" s="43">
        <v>11</v>
      </c>
      <c r="E8" s="44">
        <f t="shared" ref="E8:E19" si="0">+C8/D8</f>
        <v>0.363636363636364</v>
      </c>
      <c r="F8" s="45">
        <v>1</v>
      </c>
      <c r="G8" s="46">
        <f t="shared" ref="G8:G19" si="1">+F8-E8</f>
        <v>0.636363636363636</v>
      </c>
    </row>
    <row r="9" spans="1:7">
      <c r="A9" s="13"/>
      <c r="B9" s="14" t="s">
        <v>49</v>
      </c>
      <c r="C9" s="43">
        <f>+'Registro de variables'!F27</f>
        <v>0</v>
      </c>
      <c r="D9" s="43">
        <f>+'Registro de variables'!F28</f>
        <v>0</v>
      </c>
      <c r="E9" s="44" t="e">
        <f t="shared" si="0"/>
        <v>#DIV/0!</v>
      </c>
      <c r="F9" s="45"/>
      <c r="G9" s="46" t="e">
        <f t="shared" si="1"/>
        <v>#DIV/0!</v>
      </c>
    </row>
    <row r="10" spans="1:7">
      <c r="A10" s="13"/>
      <c r="B10" s="14" t="s">
        <v>50</v>
      </c>
      <c r="C10" s="43">
        <f>+'Registro de variables'!G27</f>
        <v>0</v>
      </c>
      <c r="D10" s="43">
        <f>+'Registro de variables'!EG28</f>
        <v>0</v>
      </c>
      <c r="E10" s="44" t="e">
        <f t="shared" si="0"/>
        <v>#DIV/0!</v>
      </c>
      <c r="F10" s="45"/>
      <c r="G10" s="46" t="e">
        <f t="shared" si="1"/>
        <v>#DIV/0!</v>
      </c>
    </row>
    <row r="11" spans="1:7">
      <c r="A11" s="13"/>
      <c r="B11" s="14" t="s">
        <v>51</v>
      </c>
      <c r="C11" s="43">
        <f>+'Registro de variables'!H27</f>
        <v>0</v>
      </c>
      <c r="D11" s="43">
        <f>+'Registro de variables'!H28</f>
        <v>0</v>
      </c>
      <c r="E11" s="44" t="e">
        <f t="shared" si="0"/>
        <v>#DIV/0!</v>
      </c>
      <c r="F11" s="45"/>
      <c r="G11" s="46" t="e">
        <f t="shared" si="1"/>
        <v>#DIV/0!</v>
      </c>
    </row>
    <row r="12" spans="1:7">
      <c r="A12" s="13"/>
      <c r="B12" s="14" t="s">
        <v>52</v>
      </c>
      <c r="C12" s="43">
        <v>0</v>
      </c>
      <c r="D12" s="43">
        <f>+'Registro de variables'!I28</f>
        <v>0</v>
      </c>
      <c r="E12" s="44" t="e">
        <f t="shared" si="0"/>
        <v>#DIV/0!</v>
      </c>
      <c r="F12" s="45"/>
      <c r="G12" s="46" t="e">
        <f t="shared" si="1"/>
        <v>#DIV/0!</v>
      </c>
    </row>
    <row r="13" spans="1:7">
      <c r="A13" s="13"/>
      <c r="B13" s="14" t="s">
        <v>53</v>
      </c>
      <c r="C13" s="43">
        <f>+'Registro de variables'!J27</f>
        <v>0</v>
      </c>
      <c r="D13" s="43">
        <f>+'Registro de variables'!J28</f>
        <v>0</v>
      </c>
      <c r="E13" s="44" t="e">
        <f t="shared" si="0"/>
        <v>#DIV/0!</v>
      </c>
      <c r="F13" s="45"/>
      <c r="G13" s="46" t="e">
        <f t="shared" si="1"/>
        <v>#DIV/0!</v>
      </c>
    </row>
    <row r="14" ht="13.8" customHeight="1" spans="1:7">
      <c r="A14" s="13" t="s">
        <v>89</v>
      </c>
      <c r="B14" s="14" t="s">
        <v>54</v>
      </c>
      <c r="C14" s="31">
        <f>+'Registro de variables'!K27</f>
        <v>0</v>
      </c>
      <c r="D14" s="31">
        <f>+'Registro de variables'!K28</f>
        <v>0</v>
      </c>
      <c r="E14" s="32" t="e">
        <f t="shared" si="0"/>
        <v>#DIV/0!</v>
      </c>
      <c r="F14" s="31"/>
      <c r="G14" s="33" t="e">
        <f t="shared" si="1"/>
        <v>#DIV/0!</v>
      </c>
    </row>
    <row r="15" spans="1:7">
      <c r="A15" s="13"/>
      <c r="B15" s="14" t="s">
        <v>55</v>
      </c>
      <c r="C15" s="31">
        <f>+'Registro de variables'!L27</f>
        <v>0</v>
      </c>
      <c r="D15" s="31">
        <f>+'Registro de variables'!L28</f>
        <v>0</v>
      </c>
      <c r="E15" s="32" t="e">
        <f t="shared" si="0"/>
        <v>#DIV/0!</v>
      </c>
      <c r="F15" s="31"/>
      <c r="G15" s="33" t="e">
        <f t="shared" si="1"/>
        <v>#DIV/0!</v>
      </c>
    </row>
    <row r="16" spans="1:7">
      <c r="A16" s="13"/>
      <c r="B16" s="14" t="s">
        <v>56</v>
      </c>
      <c r="C16" s="31">
        <f>+'Registro de variables'!M27</f>
        <v>0</v>
      </c>
      <c r="D16" s="31">
        <f>+'Registro de variables'!M28</f>
        <v>0</v>
      </c>
      <c r="E16" s="32" t="e">
        <f t="shared" si="0"/>
        <v>#DIV/0!</v>
      </c>
      <c r="F16" s="31"/>
      <c r="G16" s="33" t="e">
        <f t="shared" si="1"/>
        <v>#DIV/0!</v>
      </c>
    </row>
    <row r="17" spans="1:7">
      <c r="A17" s="13"/>
      <c r="B17" s="14" t="s">
        <v>57</v>
      </c>
      <c r="C17" s="31">
        <f>+'Registro de variables'!N27</f>
        <v>0</v>
      </c>
      <c r="D17" s="31">
        <f>+'Registro de variables'!N28</f>
        <v>0</v>
      </c>
      <c r="E17" s="32" t="e">
        <f t="shared" si="0"/>
        <v>#DIV/0!</v>
      </c>
      <c r="F17" s="31"/>
      <c r="G17" s="33" t="e">
        <f t="shared" si="1"/>
        <v>#DIV/0!</v>
      </c>
    </row>
    <row r="18" spans="1:7">
      <c r="A18" s="13"/>
      <c r="B18" s="14" t="s">
        <v>58</v>
      </c>
      <c r="C18" s="31">
        <f>+'Registro de variables'!O27</f>
        <v>0</v>
      </c>
      <c r="D18" s="31">
        <f>+'Registro de variables'!O28</f>
        <v>0</v>
      </c>
      <c r="E18" s="32" t="e">
        <f t="shared" si="0"/>
        <v>#DIV/0!</v>
      </c>
      <c r="F18" s="31"/>
      <c r="G18" s="33" t="e">
        <f t="shared" si="1"/>
        <v>#DIV/0!</v>
      </c>
    </row>
    <row r="19" spans="1:7">
      <c r="A19" s="13"/>
      <c r="B19" s="14" t="s">
        <v>59</v>
      </c>
      <c r="C19" s="31">
        <f>+'Registro de variables'!P27</f>
        <v>0</v>
      </c>
      <c r="D19" s="31">
        <f>+'Registro de variables'!P28</f>
        <v>0</v>
      </c>
      <c r="E19" s="32" t="e">
        <f t="shared" si="0"/>
        <v>#DIV/0!</v>
      </c>
      <c r="F19" s="31"/>
      <c r="G19" s="33" t="e">
        <f t="shared" si="1"/>
        <v>#DIV/0!</v>
      </c>
    </row>
    <row r="39" ht="37.5" customHeight="1" spans="2:2">
      <c r="B39" s="24"/>
    </row>
    <row r="40" s="1" customFormat="1" customHeight="1" spans="2:7">
      <c r="B40" s="25" t="s">
        <v>90</v>
      </c>
      <c r="C40" s="25" t="s">
        <v>91</v>
      </c>
      <c r="D40" s="25"/>
      <c r="E40" s="26" t="s">
        <v>94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35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A8:A13"/>
    <mergeCell ref="A14:A19"/>
    <mergeCell ref="C8:C13"/>
    <mergeCell ref="D8:D13"/>
    <mergeCell ref="E6:E7"/>
    <mergeCell ref="E8:E13"/>
    <mergeCell ref="F6:F7"/>
    <mergeCell ref="F8:F13"/>
    <mergeCell ref="G6:G7"/>
    <mergeCell ref="G8:G13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customHeight="1" spans="2:8">
      <c r="B6" s="4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30.75" customHeight="1" spans="1:8">
      <c r="A7" s="9"/>
      <c r="B7" s="10" t="s">
        <v>87</v>
      </c>
      <c r="C7" s="12" t="s">
        <v>63</v>
      </c>
      <c r="D7" s="38" t="s">
        <v>64</v>
      </c>
      <c r="E7" s="6"/>
      <c r="F7" s="6"/>
      <c r="G7" s="7"/>
      <c r="H7" s="8"/>
    </row>
    <row r="8" spans="2:7">
      <c r="B8" s="14" t="s">
        <v>48</v>
      </c>
      <c r="C8" s="31">
        <f>+'Registro de variables'!E9</f>
        <v>0</v>
      </c>
      <c r="D8" s="31">
        <f>+'Registro de variables'!E10</f>
        <v>0</v>
      </c>
      <c r="E8" s="32" t="e">
        <f t="shared" ref="E8:E19" si="0">C8/D8</f>
        <v>#DIV/0!</v>
      </c>
      <c r="F8" s="33"/>
      <c r="G8" s="34" t="e">
        <f t="shared" ref="G8:G19" si="1">+F8-E8</f>
        <v>#DIV/0!</v>
      </c>
    </row>
    <row r="9" spans="2:7">
      <c r="B9" s="14" t="s">
        <v>49</v>
      </c>
      <c r="C9" s="31">
        <f>+'Registro de variables'!F9</f>
        <v>0</v>
      </c>
      <c r="D9" s="31">
        <f>+'Registro de variables'!F10</f>
        <v>0</v>
      </c>
      <c r="E9" s="32" t="e">
        <f t="shared" si="0"/>
        <v>#DIV/0!</v>
      </c>
      <c r="F9" s="33"/>
      <c r="G9" s="33" t="e">
        <f t="shared" si="1"/>
        <v>#DIV/0!</v>
      </c>
    </row>
    <row r="10" spans="2:7">
      <c r="B10" s="14" t="s">
        <v>50</v>
      </c>
      <c r="C10" s="31">
        <f>+'Registro de variables'!G9</f>
        <v>0</v>
      </c>
      <c r="D10" s="31">
        <f>+'Registro de variables'!G10</f>
        <v>0</v>
      </c>
      <c r="E10" s="32" t="e">
        <f t="shared" si="0"/>
        <v>#DIV/0!</v>
      </c>
      <c r="F10" s="31"/>
      <c r="G10" s="33" t="e">
        <f t="shared" si="1"/>
        <v>#DIV/0!</v>
      </c>
    </row>
    <row r="11" spans="2:7">
      <c r="B11" s="14" t="s">
        <v>51</v>
      </c>
      <c r="C11" s="31">
        <f>+'Registro de variables'!H9</f>
        <v>0</v>
      </c>
      <c r="D11" s="31">
        <f>+'Registro de variables'!H10</f>
        <v>0</v>
      </c>
      <c r="E11" s="32" t="e">
        <f t="shared" si="0"/>
        <v>#DIV/0!</v>
      </c>
      <c r="F11" s="31"/>
      <c r="G11" s="33" t="e">
        <f t="shared" si="1"/>
        <v>#DIV/0!</v>
      </c>
    </row>
    <row r="12" spans="2:7">
      <c r="B12" s="14" t="s">
        <v>52</v>
      </c>
      <c r="C12" s="31">
        <f>+'Registro de variables'!I9</f>
        <v>0</v>
      </c>
      <c r="D12" s="31">
        <f>+'Registro de variables'!I10</f>
        <v>0</v>
      </c>
      <c r="E12" s="32" t="e">
        <f t="shared" si="0"/>
        <v>#DIV/0!</v>
      </c>
      <c r="F12" s="31"/>
      <c r="G12" s="33" t="e">
        <f t="shared" si="1"/>
        <v>#DIV/0!</v>
      </c>
    </row>
    <row r="13" spans="2:7">
      <c r="B13" s="14" t="s">
        <v>53</v>
      </c>
      <c r="C13" s="31">
        <f>+'Registro de variables'!J9</f>
        <v>0</v>
      </c>
      <c r="D13" s="31">
        <f>+'Registro de variables'!J10</f>
        <v>0</v>
      </c>
      <c r="E13" s="32" t="e">
        <f t="shared" si="0"/>
        <v>#DIV/0!</v>
      </c>
      <c r="F13" s="31"/>
      <c r="G13" s="33" t="e">
        <f t="shared" si="1"/>
        <v>#DIV/0!</v>
      </c>
    </row>
    <row r="14" spans="2:7">
      <c r="B14" s="14" t="s">
        <v>54</v>
      </c>
      <c r="C14" s="31">
        <f>+'Registro de variables'!K9</f>
        <v>0</v>
      </c>
      <c r="D14" s="31">
        <f>+'Registro de variables'!K10</f>
        <v>0</v>
      </c>
      <c r="E14" s="32" t="e">
        <f t="shared" si="0"/>
        <v>#DIV/0!</v>
      </c>
      <c r="F14" s="31"/>
      <c r="G14" s="33" t="e">
        <f t="shared" si="1"/>
        <v>#DIV/0!</v>
      </c>
    </row>
    <row r="15" spans="2:7">
      <c r="B15" s="14" t="s">
        <v>55</v>
      </c>
      <c r="C15" s="31">
        <f>+'Registro de variables'!L9</f>
        <v>0</v>
      </c>
      <c r="D15" s="31">
        <f>+'Registro de variables'!L10</f>
        <v>0</v>
      </c>
      <c r="E15" s="32" t="e">
        <f t="shared" si="0"/>
        <v>#DIV/0!</v>
      </c>
      <c r="F15" s="31"/>
      <c r="G15" s="33" t="e">
        <f t="shared" si="1"/>
        <v>#DIV/0!</v>
      </c>
    </row>
    <row r="16" spans="2:7">
      <c r="B16" s="14" t="s">
        <v>56</v>
      </c>
      <c r="C16" s="31">
        <f>+'Registro de variables'!EM9</f>
        <v>0</v>
      </c>
      <c r="D16" s="31">
        <f>+'Registro de variables'!M10</f>
        <v>0</v>
      </c>
      <c r="E16" s="32" t="e">
        <f t="shared" si="0"/>
        <v>#DIV/0!</v>
      </c>
      <c r="F16" s="31"/>
      <c r="G16" s="33" t="e">
        <f t="shared" si="1"/>
        <v>#DIV/0!</v>
      </c>
    </row>
    <row r="17" spans="2:7">
      <c r="B17" s="14" t="s">
        <v>57</v>
      </c>
      <c r="C17" s="31">
        <f>+'Registro de variables'!N9</f>
        <v>0</v>
      </c>
      <c r="D17" s="31">
        <f>+'Registro de variables'!N10</f>
        <v>0</v>
      </c>
      <c r="E17" s="32" t="e">
        <f t="shared" si="0"/>
        <v>#DIV/0!</v>
      </c>
      <c r="F17" s="31"/>
      <c r="G17" s="33" t="e">
        <f t="shared" si="1"/>
        <v>#DIV/0!</v>
      </c>
    </row>
    <row r="18" spans="2:7">
      <c r="B18" s="14" t="s">
        <v>58</v>
      </c>
      <c r="C18" s="31">
        <f>+'Registro de variables'!O9</f>
        <v>0</v>
      </c>
      <c r="D18" s="31">
        <f>+'Registro de variables'!O10</f>
        <v>0</v>
      </c>
      <c r="E18" s="32" t="e">
        <f t="shared" si="0"/>
        <v>#DIV/0!</v>
      </c>
      <c r="F18" s="31"/>
      <c r="G18" s="33" t="e">
        <f t="shared" si="1"/>
        <v>#DIV/0!</v>
      </c>
    </row>
    <row r="19" spans="2:7">
      <c r="B19" s="14" t="s">
        <v>59</v>
      </c>
      <c r="C19" s="31">
        <f>+'Registro de variables'!P9</f>
        <v>0</v>
      </c>
      <c r="D19" s="31">
        <f>+'Registro de variables'!P10</f>
        <v>0</v>
      </c>
      <c r="E19" s="32" t="e">
        <f t="shared" si="0"/>
        <v>#DIV/0!</v>
      </c>
      <c r="F19" s="31"/>
      <c r="G19" s="33" t="e">
        <f t="shared" si="1"/>
        <v>#DIV/0!</v>
      </c>
    </row>
    <row r="39" ht="37.5" customHeight="1" spans="2:2">
      <c r="B39" s="24"/>
    </row>
    <row r="40" s="1" customFormat="1" ht="13.8" customHeight="1" spans="2:7">
      <c r="B40" s="25" t="s">
        <v>90</v>
      </c>
      <c r="C40" s="25" t="s">
        <v>91</v>
      </c>
      <c r="D40" s="25"/>
      <c r="E40" s="26" t="s">
        <v>92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customHeight="1" spans="2:8">
      <c r="B6" s="3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30.75" customHeight="1" spans="1:8">
      <c r="A7" s="9"/>
      <c r="B7" s="10" t="s">
        <v>87</v>
      </c>
      <c r="C7" s="12" t="str">
        <f>+'Registro de variables'!D11</f>
        <v>Nùmero de capactaciones ejecutadas</v>
      </c>
      <c r="D7" s="38" t="str">
        <f>+'Registro de variables'!D12</f>
        <v>Número de capacitaciones programadas</v>
      </c>
      <c r="E7" s="6"/>
      <c r="F7" s="6"/>
      <c r="G7" s="7"/>
      <c r="H7" s="8"/>
    </row>
    <row r="8" spans="2:7">
      <c r="B8" s="14" t="s">
        <v>48</v>
      </c>
      <c r="C8" s="31">
        <v>4</v>
      </c>
      <c r="D8" s="31">
        <v>4</v>
      </c>
      <c r="E8" s="32">
        <f t="shared" ref="E8:E19" si="0">C8/D8</f>
        <v>1</v>
      </c>
      <c r="F8" s="33">
        <v>1</v>
      </c>
      <c r="G8" s="34">
        <f t="shared" ref="G8:G19" si="1">+F8-E8</f>
        <v>0</v>
      </c>
    </row>
    <row r="9" spans="2:7">
      <c r="B9" s="14" t="s">
        <v>49</v>
      </c>
      <c r="C9" s="31">
        <v>4</v>
      </c>
      <c r="D9" s="31">
        <v>4</v>
      </c>
      <c r="E9" s="32">
        <f t="shared" si="0"/>
        <v>1</v>
      </c>
      <c r="F9" s="33">
        <v>1</v>
      </c>
      <c r="G9" s="33">
        <f t="shared" si="1"/>
        <v>0</v>
      </c>
    </row>
    <row r="10" spans="2:7">
      <c r="B10" s="14" t="s">
        <v>50</v>
      </c>
      <c r="C10" s="31">
        <v>2</v>
      </c>
      <c r="D10" s="31">
        <v>4</v>
      </c>
      <c r="E10" s="32">
        <f t="shared" si="0"/>
        <v>0.5</v>
      </c>
      <c r="F10" s="33">
        <v>1</v>
      </c>
      <c r="G10" s="33">
        <f t="shared" si="1"/>
        <v>0.5</v>
      </c>
    </row>
    <row r="11" spans="2:7">
      <c r="B11" s="14" t="s">
        <v>51</v>
      </c>
      <c r="C11" s="31">
        <v>4</v>
      </c>
      <c r="D11" s="31">
        <v>4</v>
      </c>
      <c r="E11" s="32">
        <f t="shared" si="0"/>
        <v>1</v>
      </c>
      <c r="F11" s="33">
        <v>1</v>
      </c>
      <c r="G11" s="33">
        <f t="shared" si="1"/>
        <v>0</v>
      </c>
    </row>
    <row r="12" spans="2:7">
      <c r="B12" s="14" t="s">
        <v>52</v>
      </c>
      <c r="C12" s="31">
        <v>4</v>
      </c>
      <c r="D12" s="31">
        <v>4</v>
      </c>
      <c r="E12" s="32">
        <f t="shared" si="0"/>
        <v>1</v>
      </c>
      <c r="F12" s="33">
        <v>1</v>
      </c>
      <c r="G12" s="33">
        <f t="shared" si="1"/>
        <v>0</v>
      </c>
    </row>
    <row r="13" spans="2:7">
      <c r="B13" s="14" t="s">
        <v>53</v>
      </c>
      <c r="C13" s="31">
        <f>+'Registro de variables'!J11</f>
        <v>0</v>
      </c>
      <c r="D13" s="31">
        <v>4</v>
      </c>
      <c r="E13" s="32">
        <f t="shared" si="0"/>
        <v>0</v>
      </c>
      <c r="F13" s="33">
        <v>1</v>
      </c>
      <c r="G13" s="33">
        <f t="shared" si="1"/>
        <v>1</v>
      </c>
    </row>
    <row r="14" spans="2:7">
      <c r="B14" s="14" t="s">
        <v>54</v>
      </c>
      <c r="C14" s="31">
        <f>+'Registro de variables'!K11</f>
        <v>0</v>
      </c>
      <c r="D14" s="31">
        <v>4</v>
      </c>
      <c r="E14" s="32">
        <f t="shared" si="0"/>
        <v>0</v>
      </c>
      <c r="F14" s="33">
        <v>1</v>
      </c>
      <c r="G14" s="33">
        <f t="shared" si="1"/>
        <v>1</v>
      </c>
    </row>
    <row r="15" spans="2:7">
      <c r="B15" s="14" t="s">
        <v>55</v>
      </c>
      <c r="C15" s="31">
        <f>+'Registro de variables'!L11</f>
        <v>0</v>
      </c>
      <c r="D15" s="31">
        <v>4</v>
      </c>
      <c r="E15" s="32">
        <f t="shared" si="0"/>
        <v>0</v>
      </c>
      <c r="F15" s="33">
        <v>1</v>
      </c>
      <c r="G15" s="33">
        <f t="shared" si="1"/>
        <v>1</v>
      </c>
    </row>
    <row r="16" spans="2:7">
      <c r="B16" s="14" t="s">
        <v>56</v>
      </c>
      <c r="C16" s="31">
        <f>+'Registro de variables'!M11</f>
        <v>0</v>
      </c>
      <c r="D16" s="31">
        <v>4</v>
      </c>
      <c r="E16" s="32">
        <f t="shared" si="0"/>
        <v>0</v>
      </c>
      <c r="F16" s="33">
        <v>1</v>
      </c>
      <c r="G16" s="33">
        <f t="shared" si="1"/>
        <v>1</v>
      </c>
    </row>
    <row r="17" spans="2:7">
      <c r="B17" s="14" t="s">
        <v>57</v>
      </c>
      <c r="C17" s="31">
        <f>+'Registro de variables'!N11</f>
        <v>0</v>
      </c>
      <c r="D17" s="31">
        <v>4</v>
      </c>
      <c r="E17" s="32">
        <f t="shared" si="0"/>
        <v>0</v>
      </c>
      <c r="F17" s="33">
        <v>1</v>
      </c>
      <c r="G17" s="33">
        <f t="shared" si="1"/>
        <v>1</v>
      </c>
    </row>
    <row r="18" spans="2:7">
      <c r="B18" s="14" t="s">
        <v>58</v>
      </c>
      <c r="C18" s="31">
        <f>+'Registro de variables'!O11</f>
        <v>0</v>
      </c>
      <c r="D18" s="31">
        <v>4</v>
      </c>
      <c r="E18" s="32">
        <f t="shared" si="0"/>
        <v>0</v>
      </c>
      <c r="F18" s="33">
        <v>1</v>
      </c>
      <c r="G18" s="33">
        <f t="shared" si="1"/>
        <v>1</v>
      </c>
    </row>
    <row r="19" spans="2:7">
      <c r="B19" s="14" t="s">
        <v>59</v>
      </c>
      <c r="C19" s="31">
        <f>+'Registro de variables'!P11</f>
        <v>0</v>
      </c>
      <c r="D19" s="31">
        <v>4</v>
      </c>
      <c r="E19" s="32">
        <f t="shared" si="0"/>
        <v>0</v>
      </c>
      <c r="F19" s="33">
        <v>1</v>
      </c>
      <c r="G19" s="33">
        <f t="shared" si="1"/>
        <v>1</v>
      </c>
    </row>
    <row r="20" spans="2:6">
      <c r="B20" s="39">
        <v>2017</v>
      </c>
      <c r="C20" s="40">
        <f>SUM(C8:C19)</f>
        <v>18</v>
      </c>
      <c r="D20" s="40">
        <f>SUM(D8:D19)</f>
        <v>48</v>
      </c>
      <c r="E20" s="40"/>
      <c r="F20" s="41">
        <f>+C20/D20</f>
        <v>0.375</v>
      </c>
    </row>
    <row r="39" ht="37.5" customHeight="1" spans="2:2">
      <c r="B39" s="24"/>
    </row>
    <row r="40" s="1" customFormat="1" ht="13.8" customHeight="1" spans="2:7">
      <c r="B40" s="25" t="s">
        <v>90</v>
      </c>
      <c r="C40" s="25" t="s">
        <v>91</v>
      </c>
      <c r="D40" s="25"/>
      <c r="E40" s="26" t="s">
        <v>92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customHeight="1" spans="2:8">
      <c r="B6" s="37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30.75" customHeight="1" spans="1:8">
      <c r="A7" s="9"/>
      <c r="B7" s="10" t="s">
        <v>87</v>
      </c>
      <c r="C7" s="29" t="str">
        <f>+'Registro de variables'!D13</f>
        <v>Número de personas cubiertas en formación ejecutadas</v>
      </c>
      <c r="D7" s="38" t="str">
        <f>+'Registro de variables'!D14</f>
        <v>Número total de personas a capacitar</v>
      </c>
      <c r="E7" s="6"/>
      <c r="F7" s="6"/>
      <c r="G7" s="7"/>
      <c r="H7" s="8"/>
    </row>
    <row r="8" spans="2:7">
      <c r="B8" s="14" t="s">
        <v>48</v>
      </c>
      <c r="C8" s="31">
        <f>+'Registro de variables'!E13</f>
        <v>0</v>
      </c>
      <c r="D8" s="31">
        <f>+'Registro de variables'!E14</f>
        <v>0</v>
      </c>
      <c r="E8" s="32" t="e">
        <f t="shared" ref="E8:E19" si="0">C8/D8</f>
        <v>#DIV/0!</v>
      </c>
      <c r="F8" s="33"/>
      <c r="G8" s="34" t="e">
        <f t="shared" ref="G8:G19" si="1">+F8-E8</f>
        <v>#DIV/0!</v>
      </c>
    </row>
    <row r="9" spans="2:7">
      <c r="B9" s="14" t="s">
        <v>49</v>
      </c>
      <c r="C9" s="31">
        <f>+'Registro de variables'!F13</f>
        <v>0</v>
      </c>
      <c r="D9" s="31">
        <f>+'Registro de variables'!F14</f>
        <v>0</v>
      </c>
      <c r="E9" s="32" t="e">
        <f t="shared" si="0"/>
        <v>#DIV/0!</v>
      </c>
      <c r="F9" s="33"/>
      <c r="G9" s="33" t="e">
        <f t="shared" si="1"/>
        <v>#DIV/0!</v>
      </c>
    </row>
    <row r="10" spans="2:7">
      <c r="B10" s="14" t="s">
        <v>50</v>
      </c>
      <c r="C10" s="31">
        <f>+'Registro de variables'!G13</f>
        <v>0</v>
      </c>
      <c r="D10" s="31">
        <f>+'Registro de variables'!G14</f>
        <v>0</v>
      </c>
      <c r="E10" s="32" t="e">
        <f t="shared" si="0"/>
        <v>#DIV/0!</v>
      </c>
      <c r="F10" s="31"/>
      <c r="G10" s="33" t="e">
        <f t="shared" si="1"/>
        <v>#DIV/0!</v>
      </c>
    </row>
    <row r="11" spans="2:7">
      <c r="B11" s="14" t="s">
        <v>51</v>
      </c>
      <c r="C11" s="31">
        <f>+'Registro de variables'!H13</f>
        <v>0</v>
      </c>
      <c r="D11" s="31">
        <f>+'Registro de variables'!EH14</f>
        <v>0</v>
      </c>
      <c r="E11" s="32" t="e">
        <f t="shared" si="0"/>
        <v>#DIV/0!</v>
      </c>
      <c r="F11" s="31"/>
      <c r="G11" s="33" t="e">
        <f t="shared" si="1"/>
        <v>#DIV/0!</v>
      </c>
    </row>
    <row r="12" spans="2:7">
      <c r="B12" s="14" t="s">
        <v>52</v>
      </c>
      <c r="C12" s="31">
        <f>+'Registro de variables'!I13</f>
        <v>0</v>
      </c>
      <c r="D12" s="31">
        <f>+'Registro de variables'!I14</f>
        <v>0</v>
      </c>
      <c r="E12" s="32" t="e">
        <f t="shared" si="0"/>
        <v>#DIV/0!</v>
      </c>
      <c r="F12" s="31"/>
      <c r="G12" s="33" t="e">
        <f t="shared" si="1"/>
        <v>#DIV/0!</v>
      </c>
    </row>
    <row r="13" spans="2:7">
      <c r="B13" s="14" t="s">
        <v>53</v>
      </c>
      <c r="C13" s="31">
        <f>+'Registro de variables'!J13</f>
        <v>0</v>
      </c>
      <c r="D13" s="31">
        <f>+'Registro de variables'!J14</f>
        <v>0</v>
      </c>
      <c r="E13" s="32" t="e">
        <f t="shared" si="0"/>
        <v>#DIV/0!</v>
      </c>
      <c r="F13" s="31"/>
      <c r="G13" s="33" t="e">
        <f t="shared" si="1"/>
        <v>#DIV/0!</v>
      </c>
    </row>
    <row r="14" spans="2:7">
      <c r="B14" s="14" t="s">
        <v>54</v>
      </c>
      <c r="C14" s="31">
        <f>+'Registro de variables'!K13</f>
        <v>0</v>
      </c>
      <c r="D14" s="31">
        <f>+'Registro de variables'!K14</f>
        <v>0</v>
      </c>
      <c r="E14" s="32" t="e">
        <f t="shared" si="0"/>
        <v>#DIV/0!</v>
      </c>
      <c r="F14" s="31"/>
      <c r="G14" s="33" t="e">
        <f t="shared" si="1"/>
        <v>#DIV/0!</v>
      </c>
    </row>
    <row r="15" spans="2:7">
      <c r="B15" s="14" t="s">
        <v>55</v>
      </c>
      <c r="C15" s="31">
        <f>+'Registro de variables'!L13</f>
        <v>0</v>
      </c>
      <c r="D15" s="31">
        <f>+'Registro de variables'!L14</f>
        <v>0</v>
      </c>
      <c r="E15" s="32" t="e">
        <f t="shared" si="0"/>
        <v>#DIV/0!</v>
      </c>
      <c r="F15" s="31"/>
      <c r="G15" s="33" t="e">
        <f t="shared" si="1"/>
        <v>#DIV/0!</v>
      </c>
    </row>
    <row r="16" spans="2:7">
      <c r="B16" s="14" t="s">
        <v>56</v>
      </c>
      <c r="C16" s="31">
        <f>+'Registro de variables'!M13</f>
        <v>0</v>
      </c>
      <c r="D16" s="31">
        <f>+'Registro de variables'!M14</f>
        <v>0</v>
      </c>
      <c r="E16" s="32" t="e">
        <f t="shared" si="0"/>
        <v>#DIV/0!</v>
      </c>
      <c r="F16" s="31"/>
      <c r="G16" s="33" t="e">
        <f t="shared" si="1"/>
        <v>#DIV/0!</v>
      </c>
    </row>
    <row r="17" spans="2:7">
      <c r="B17" s="14" t="s">
        <v>57</v>
      </c>
      <c r="C17" s="31">
        <f>+'Registro de variables'!N13</f>
        <v>0</v>
      </c>
      <c r="D17" s="31">
        <f>+'Registro de variables'!N14</f>
        <v>0</v>
      </c>
      <c r="E17" s="32" t="e">
        <f t="shared" si="0"/>
        <v>#DIV/0!</v>
      </c>
      <c r="F17" s="31"/>
      <c r="G17" s="33" t="e">
        <f t="shared" si="1"/>
        <v>#DIV/0!</v>
      </c>
    </row>
    <row r="18" spans="2:7">
      <c r="B18" s="14" t="s">
        <v>58</v>
      </c>
      <c r="C18" s="31">
        <f>+'Registro de variables'!O13</f>
        <v>0</v>
      </c>
      <c r="D18" s="31">
        <f>+'Registro de variables'!O14</f>
        <v>0</v>
      </c>
      <c r="E18" s="32" t="e">
        <f t="shared" si="0"/>
        <v>#DIV/0!</v>
      </c>
      <c r="F18" s="31"/>
      <c r="G18" s="33" t="e">
        <f t="shared" si="1"/>
        <v>#DIV/0!</v>
      </c>
    </row>
    <row r="19" spans="2:7">
      <c r="B19" s="14" t="s">
        <v>59</v>
      </c>
      <c r="C19" s="31">
        <f>+'Registro de variables'!P13</f>
        <v>0</v>
      </c>
      <c r="D19" s="31">
        <f>+'Registro de variables'!P14</f>
        <v>0</v>
      </c>
      <c r="E19" s="32" t="e">
        <f t="shared" si="0"/>
        <v>#DIV/0!</v>
      </c>
      <c r="F19" s="31"/>
      <c r="G19" s="33" t="e">
        <f t="shared" si="1"/>
        <v>#DIV/0!</v>
      </c>
    </row>
    <row r="39" ht="37.5" customHeight="1" spans="2:2">
      <c r="B39" s="24"/>
    </row>
    <row r="40" s="1" customFormat="1" ht="13.8" customHeight="1" spans="2:7">
      <c r="B40" s="25" t="s">
        <v>90</v>
      </c>
      <c r="C40" s="25" t="s">
        <v>91</v>
      </c>
      <c r="D40" s="25"/>
      <c r="E40" s="26" t="s">
        <v>92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1.4190476190476" style="2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ht="15.75" customHeight="1" spans="2:8">
      <c r="B6" s="3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41.25" customHeight="1" spans="1:8">
      <c r="A7" s="9"/>
      <c r="B7" s="10" t="s">
        <v>87</v>
      </c>
      <c r="C7" s="29" t="str">
        <f>+'Registro de variables'!D15</f>
        <v>Número de actividades cumplidas del plan anual de trabajo</v>
      </c>
      <c r="D7" s="36" t="str">
        <f>+'Registro de variables'!D16</f>
        <v>Número de actividades programas en el plan anual de trabajo</v>
      </c>
      <c r="E7" s="6"/>
      <c r="F7" s="6"/>
      <c r="G7" s="7"/>
      <c r="H7" s="8"/>
    </row>
    <row r="8" spans="2:7">
      <c r="B8" s="14" t="s">
        <v>48</v>
      </c>
      <c r="C8" s="31">
        <f>+'Registro de variables'!E15</f>
        <v>0</v>
      </c>
      <c r="D8" s="31">
        <f>+'Registro de variables'!E16</f>
        <v>0</v>
      </c>
      <c r="E8" s="32" t="e">
        <f t="shared" ref="E8:E19" si="0">C8/D8</f>
        <v>#DIV/0!</v>
      </c>
      <c r="F8" s="33"/>
      <c r="G8" s="34" t="e">
        <f t="shared" ref="G8:G19" si="1">+F8-E8</f>
        <v>#DIV/0!</v>
      </c>
    </row>
    <row r="9" spans="2:7">
      <c r="B9" s="14" t="s">
        <v>49</v>
      </c>
      <c r="C9" s="31">
        <f>+'Registro de variables'!F15</f>
        <v>0</v>
      </c>
      <c r="D9" s="31">
        <f>+'Registro de variables'!F16</f>
        <v>0</v>
      </c>
      <c r="E9" s="32" t="e">
        <f t="shared" si="0"/>
        <v>#DIV/0!</v>
      </c>
      <c r="F9" s="33"/>
      <c r="G9" s="33" t="e">
        <f t="shared" si="1"/>
        <v>#DIV/0!</v>
      </c>
    </row>
    <row r="10" spans="2:7">
      <c r="B10" s="14" t="s">
        <v>50</v>
      </c>
      <c r="C10" s="31">
        <f>+'Registro de variables'!G15</f>
        <v>0</v>
      </c>
      <c r="D10" s="31">
        <f>+'Registro de variables'!G16</f>
        <v>0</v>
      </c>
      <c r="E10" s="32" t="e">
        <f t="shared" si="0"/>
        <v>#DIV/0!</v>
      </c>
      <c r="F10" s="31"/>
      <c r="G10" s="33" t="e">
        <f t="shared" si="1"/>
        <v>#DIV/0!</v>
      </c>
    </row>
    <row r="11" spans="2:7">
      <c r="B11" s="14" t="s">
        <v>51</v>
      </c>
      <c r="C11" s="31">
        <f>+'Registro de variables'!H15</f>
        <v>0</v>
      </c>
      <c r="D11" s="31">
        <f>+'Registro de variables'!EH16</f>
        <v>0</v>
      </c>
      <c r="E11" s="32" t="e">
        <f t="shared" si="0"/>
        <v>#DIV/0!</v>
      </c>
      <c r="F11" s="31"/>
      <c r="G11" s="33" t="e">
        <f t="shared" si="1"/>
        <v>#DIV/0!</v>
      </c>
    </row>
    <row r="12" spans="2:7">
      <c r="B12" s="14" t="s">
        <v>52</v>
      </c>
      <c r="C12" s="31">
        <f>+'Registro de variables'!I15</f>
        <v>0</v>
      </c>
      <c r="D12" s="31">
        <f>+'Registro de variables'!I16</f>
        <v>0</v>
      </c>
      <c r="E12" s="32" t="e">
        <f t="shared" si="0"/>
        <v>#DIV/0!</v>
      </c>
      <c r="F12" s="31"/>
      <c r="G12" s="33" t="e">
        <f t="shared" si="1"/>
        <v>#DIV/0!</v>
      </c>
    </row>
    <row r="13" spans="2:7">
      <c r="B13" s="14" t="s">
        <v>53</v>
      </c>
      <c r="C13" s="31">
        <f>+'Registro de variables'!J15</f>
        <v>0</v>
      </c>
      <c r="D13" s="31">
        <f>+'Registro de variables'!J16</f>
        <v>0</v>
      </c>
      <c r="E13" s="32" t="e">
        <f t="shared" si="0"/>
        <v>#DIV/0!</v>
      </c>
      <c r="F13" s="31"/>
      <c r="G13" s="33" t="e">
        <f t="shared" si="1"/>
        <v>#DIV/0!</v>
      </c>
    </row>
    <row r="14" spans="2:7">
      <c r="B14" s="14" t="s">
        <v>54</v>
      </c>
      <c r="C14" s="31">
        <f>+'Registro de variables'!K15</f>
        <v>0</v>
      </c>
      <c r="D14" s="31">
        <f>+'Registro de variables'!K16</f>
        <v>0</v>
      </c>
      <c r="E14" s="32" t="e">
        <f t="shared" si="0"/>
        <v>#DIV/0!</v>
      </c>
      <c r="F14" s="31"/>
      <c r="G14" s="33" t="e">
        <f t="shared" si="1"/>
        <v>#DIV/0!</v>
      </c>
    </row>
    <row r="15" spans="2:7">
      <c r="B15" s="14" t="s">
        <v>55</v>
      </c>
      <c r="C15" s="31">
        <f>+'Registro de variables'!L15</f>
        <v>0</v>
      </c>
      <c r="D15" s="31">
        <f>+'Registro de variables'!L16</f>
        <v>0</v>
      </c>
      <c r="E15" s="32" t="e">
        <f t="shared" si="0"/>
        <v>#DIV/0!</v>
      </c>
      <c r="F15" s="31"/>
      <c r="G15" s="33" t="e">
        <f t="shared" si="1"/>
        <v>#DIV/0!</v>
      </c>
    </row>
    <row r="16" spans="2:7">
      <c r="B16" s="14" t="s">
        <v>56</v>
      </c>
      <c r="C16" s="31">
        <f>+'Registro de variables'!M15</f>
        <v>0</v>
      </c>
      <c r="D16" s="31">
        <f>+'Registro de variables'!M16</f>
        <v>0</v>
      </c>
      <c r="E16" s="32" t="e">
        <f t="shared" si="0"/>
        <v>#DIV/0!</v>
      </c>
      <c r="F16" s="31"/>
      <c r="G16" s="33" t="e">
        <f t="shared" si="1"/>
        <v>#DIV/0!</v>
      </c>
    </row>
    <row r="17" spans="2:7">
      <c r="B17" s="14" t="s">
        <v>57</v>
      </c>
      <c r="C17" s="31">
        <f>+'Registro de variables'!N15</f>
        <v>0</v>
      </c>
      <c r="D17" s="31">
        <f>+'Registro de variables'!N16</f>
        <v>0</v>
      </c>
      <c r="E17" s="32" t="e">
        <f t="shared" si="0"/>
        <v>#DIV/0!</v>
      </c>
      <c r="F17" s="31"/>
      <c r="G17" s="33" t="e">
        <f t="shared" si="1"/>
        <v>#DIV/0!</v>
      </c>
    </row>
    <row r="18" spans="2:7">
      <c r="B18" s="14" t="s">
        <v>58</v>
      </c>
      <c r="C18" s="31">
        <f>+'Registro de variables'!O15</f>
        <v>0</v>
      </c>
      <c r="D18" s="31">
        <f>+'Registro de variables'!O16</f>
        <v>0</v>
      </c>
      <c r="E18" s="32" t="e">
        <f t="shared" si="0"/>
        <v>#DIV/0!</v>
      </c>
      <c r="F18" s="31"/>
      <c r="G18" s="33" t="e">
        <f t="shared" si="1"/>
        <v>#DIV/0!</v>
      </c>
    </row>
    <row r="19" spans="2:7">
      <c r="B19" s="14" t="s">
        <v>59</v>
      </c>
      <c r="C19" s="31">
        <f>+'Registro de variables'!P15</f>
        <v>0</v>
      </c>
      <c r="D19" s="31">
        <f>+'Registro de variables'!P16</f>
        <v>0</v>
      </c>
      <c r="E19" s="32" t="e">
        <f t="shared" si="0"/>
        <v>#DIV/0!</v>
      </c>
      <c r="F19" s="31"/>
      <c r="G19" s="33" t="e">
        <f t="shared" si="1"/>
        <v>#DIV/0!</v>
      </c>
    </row>
    <row r="39" ht="37.5" customHeight="1" spans="2:2">
      <c r="B39" s="24"/>
    </row>
    <row r="40" s="1" customFormat="1" customHeight="1" spans="2:7">
      <c r="B40" s="25" t="s">
        <v>90</v>
      </c>
      <c r="C40" s="25" t="s">
        <v>91</v>
      </c>
      <c r="D40" s="25"/>
      <c r="E40" s="26" t="s">
        <v>94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51"/>
  <sheetViews>
    <sheetView workbookViewId="0">
      <selection activeCell="A1" sqref="A1"/>
    </sheetView>
  </sheetViews>
  <sheetFormatPr defaultColWidth="9" defaultRowHeight="15" outlineLevelCol="7"/>
  <cols>
    <col min="1" max="1" width="12.1047619047619" style="2" customWidth="1"/>
    <col min="2" max="2" width="14.0095238095238" style="2" customWidth="1"/>
    <col min="3" max="3" width="24.5714285714286" style="2" customWidth="1"/>
    <col min="4" max="4" width="22.2761904761905" style="2" customWidth="1"/>
    <col min="5" max="6" width="11.4190476190476" style="2"/>
    <col min="7" max="7" width="15.152380952381" style="2" customWidth="1"/>
    <col min="8" max="1025" width="11.4190476190476" style="2"/>
  </cols>
  <sheetData>
    <row r="5" spans="3:4">
      <c r="C5" s="3"/>
      <c r="D5" s="3"/>
    </row>
    <row r="6" ht="15.75" customHeight="1" spans="2:8">
      <c r="B6" s="3"/>
      <c r="C6" s="5" t="s">
        <v>83</v>
      </c>
      <c r="D6" s="5"/>
      <c r="E6" s="6" t="s">
        <v>84</v>
      </c>
      <c r="F6" s="6" t="s">
        <v>85</v>
      </c>
      <c r="G6" s="7" t="s">
        <v>86</v>
      </c>
      <c r="H6" s="8"/>
    </row>
    <row r="7" ht="41.25" customHeight="1" spans="1:8">
      <c r="A7" s="9"/>
      <c r="B7" s="10" t="s">
        <v>87</v>
      </c>
      <c r="C7" s="29" t="str">
        <f>+'Registro de variables'!D17</f>
        <v>Numero de planes de acción ejecutados en un periodo </v>
      </c>
      <c r="D7" s="30" t="str">
        <f>+'Registro de variables'!D18</f>
        <v>Numero total de planes de acción en el periodo</v>
      </c>
      <c r="E7" s="6"/>
      <c r="F7" s="6"/>
      <c r="G7" s="7"/>
      <c r="H7" s="8"/>
    </row>
    <row r="8" spans="2:7">
      <c r="B8" s="14" t="s">
        <v>48</v>
      </c>
      <c r="C8" s="31">
        <f>+'Registro de variables'!E17</f>
        <v>0</v>
      </c>
      <c r="D8" s="31">
        <f>+'Registro de variables'!E18</f>
        <v>0</v>
      </c>
      <c r="E8" s="32" t="e">
        <f t="shared" ref="E8:E19" si="0">+C8/D8</f>
        <v>#DIV/0!</v>
      </c>
      <c r="F8" s="33"/>
      <c r="G8" s="34" t="e">
        <f t="shared" ref="G8:G19" si="1">+F8-E8</f>
        <v>#DIV/0!</v>
      </c>
    </row>
    <row r="9" spans="2:7">
      <c r="B9" s="14" t="s">
        <v>49</v>
      </c>
      <c r="C9" s="31">
        <f>+'Registro de variables'!F17</f>
        <v>0</v>
      </c>
      <c r="D9" s="31">
        <f>+'Registro de variables'!F18</f>
        <v>0</v>
      </c>
      <c r="E9" s="32" t="e">
        <f t="shared" si="0"/>
        <v>#DIV/0!</v>
      </c>
      <c r="F9" s="33"/>
      <c r="G9" s="33" t="e">
        <f t="shared" si="1"/>
        <v>#DIV/0!</v>
      </c>
    </row>
    <row r="10" spans="2:7">
      <c r="B10" s="14" t="s">
        <v>50</v>
      </c>
      <c r="C10" s="31">
        <f>+'Registro de variables'!G17</f>
        <v>0</v>
      </c>
      <c r="D10" s="31">
        <f>+'Registro de variables'!G18</f>
        <v>0</v>
      </c>
      <c r="E10" s="32" t="e">
        <f t="shared" si="0"/>
        <v>#DIV/0!</v>
      </c>
      <c r="F10" s="31"/>
      <c r="G10" s="33" t="e">
        <f t="shared" si="1"/>
        <v>#DIV/0!</v>
      </c>
    </row>
    <row r="11" spans="2:7">
      <c r="B11" s="14" t="s">
        <v>51</v>
      </c>
      <c r="C11" s="31">
        <f>+'Registro de variables'!H17</f>
        <v>0</v>
      </c>
      <c r="D11" s="31">
        <f>+'Registro de variables'!H18</f>
        <v>0</v>
      </c>
      <c r="E11" s="32" t="e">
        <f t="shared" si="0"/>
        <v>#DIV/0!</v>
      </c>
      <c r="F11" s="31"/>
      <c r="G11" s="33" t="e">
        <f t="shared" si="1"/>
        <v>#DIV/0!</v>
      </c>
    </row>
    <row r="12" spans="2:7">
      <c r="B12" s="14" t="s">
        <v>52</v>
      </c>
      <c r="C12" s="31">
        <f>+'Registro de variables'!I17</f>
        <v>0</v>
      </c>
      <c r="D12" s="31">
        <f>+'Registro de variables'!I18</f>
        <v>0</v>
      </c>
      <c r="E12" s="32" t="e">
        <f t="shared" si="0"/>
        <v>#DIV/0!</v>
      </c>
      <c r="F12" s="31"/>
      <c r="G12" s="33" t="e">
        <f t="shared" si="1"/>
        <v>#DIV/0!</v>
      </c>
    </row>
    <row r="13" spans="2:7">
      <c r="B13" s="14" t="s">
        <v>53</v>
      </c>
      <c r="C13" s="31">
        <f>+'Registro de variables'!J17</f>
        <v>0</v>
      </c>
      <c r="D13" s="31">
        <f>+'Registro de variables'!J18</f>
        <v>0</v>
      </c>
      <c r="E13" s="32" t="e">
        <f t="shared" si="0"/>
        <v>#DIV/0!</v>
      </c>
      <c r="F13" s="31"/>
      <c r="G13" s="33" t="e">
        <f t="shared" si="1"/>
        <v>#DIV/0!</v>
      </c>
    </row>
    <row r="14" spans="2:7">
      <c r="B14" s="14" t="s">
        <v>54</v>
      </c>
      <c r="C14" s="31">
        <f>+'Registro de variables'!K17</f>
        <v>0</v>
      </c>
      <c r="D14" s="31">
        <f>+'Registro de variables'!K18</f>
        <v>0</v>
      </c>
      <c r="E14" s="32" t="e">
        <f t="shared" si="0"/>
        <v>#DIV/0!</v>
      </c>
      <c r="F14" s="31"/>
      <c r="G14" s="33" t="e">
        <f t="shared" si="1"/>
        <v>#DIV/0!</v>
      </c>
    </row>
    <row r="15" spans="2:7">
      <c r="B15" s="14" t="s">
        <v>55</v>
      </c>
      <c r="C15" s="31">
        <f>+'Registro de variables'!L17</f>
        <v>0</v>
      </c>
      <c r="D15" s="31">
        <f>+'Registro de variables'!L18</f>
        <v>0</v>
      </c>
      <c r="E15" s="32" t="e">
        <f t="shared" si="0"/>
        <v>#DIV/0!</v>
      </c>
      <c r="F15" s="31"/>
      <c r="G15" s="33" t="e">
        <f t="shared" si="1"/>
        <v>#DIV/0!</v>
      </c>
    </row>
    <row r="16" spans="2:7">
      <c r="B16" s="14" t="s">
        <v>56</v>
      </c>
      <c r="C16" s="31">
        <f>+'Registro de variables'!M17</f>
        <v>0</v>
      </c>
      <c r="D16" s="31">
        <f>+'Registro de variables'!M18</f>
        <v>0</v>
      </c>
      <c r="E16" s="32" t="e">
        <f t="shared" si="0"/>
        <v>#DIV/0!</v>
      </c>
      <c r="F16" s="31"/>
      <c r="G16" s="33" t="e">
        <f t="shared" si="1"/>
        <v>#DIV/0!</v>
      </c>
    </row>
    <row r="17" spans="2:7">
      <c r="B17" s="14" t="s">
        <v>57</v>
      </c>
      <c r="C17" s="31">
        <f>+'Registro de variables'!N17</f>
        <v>0</v>
      </c>
      <c r="D17" s="31">
        <f>+'Registro de variables'!N18</f>
        <v>0</v>
      </c>
      <c r="E17" s="32" t="e">
        <f t="shared" si="0"/>
        <v>#DIV/0!</v>
      </c>
      <c r="F17" s="31"/>
      <c r="G17" s="33" t="e">
        <f t="shared" si="1"/>
        <v>#DIV/0!</v>
      </c>
    </row>
    <row r="18" spans="2:7">
      <c r="B18" s="14" t="s">
        <v>58</v>
      </c>
      <c r="C18" s="31">
        <f>+'Registro de variables'!O17</f>
        <v>0</v>
      </c>
      <c r="D18" s="31">
        <f>+'Registro de variables'!O18</f>
        <v>0</v>
      </c>
      <c r="E18" s="32" t="e">
        <f t="shared" si="0"/>
        <v>#DIV/0!</v>
      </c>
      <c r="F18" s="31"/>
      <c r="G18" s="33" t="e">
        <f t="shared" si="1"/>
        <v>#DIV/0!</v>
      </c>
    </row>
    <row r="19" spans="2:7">
      <c r="B19" s="14" t="s">
        <v>59</v>
      </c>
      <c r="C19" s="31">
        <f>+'Registro de variables'!P17</f>
        <v>0</v>
      </c>
      <c r="D19" s="31">
        <f>+'Registro de variables'!P18</f>
        <v>0</v>
      </c>
      <c r="E19" s="32" t="e">
        <f t="shared" si="0"/>
        <v>#DIV/0!</v>
      </c>
      <c r="F19" s="31"/>
      <c r="G19" s="33" t="e">
        <f t="shared" si="1"/>
        <v>#DIV/0!</v>
      </c>
    </row>
    <row r="39" ht="37.5" customHeight="1" spans="2:2">
      <c r="B39" s="24"/>
    </row>
    <row r="40" s="1" customFormat="1" customHeight="1" spans="2:7">
      <c r="B40" s="25" t="s">
        <v>90</v>
      </c>
      <c r="C40" s="25" t="s">
        <v>91</v>
      </c>
      <c r="D40" s="25"/>
      <c r="E40" s="26" t="s">
        <v>94</v>
      </c>
      <c r="F40" s="26"/>
      <c r="G40" s="25" t="s">
        <v>93</v>
      </c>
    </row>
    <row r="41" spans="2:7">
      <c r="B41" s="27"/>
      <c r="C41" s="28"/>
      <c r="D41" s="28"/>
      <c r="E41" s="28"/>
      <c r="F41" s="28"/>
      <c r="G41" s="27"/>
    </row>
    <row r="42" spans="2:7">
      <c r="B42" s="27"/>
      <c r="C42" s="28"/>
      <c r="D42" s="28"/>
      <c r="E42" s="28"/>
      <c r="F42" s="28"/>
      <c r="G42" s="27"/>
    </row>
    <row r="43" spans="2:7">
      <c r="B43" s="27"/>
      <c r="C43" s="28"/>
      <c r="D43" s="28"/>
      <c r="E43" s="28"/>
      <c r="F43" s="28"/>
      <c r="G43" s="27"/>
    </row>
    <row r="44" spans="2:7">
      <c r="B44" s="27"/>
      <c r="C44" s="28"/>
      <c r="D44" s="28"/>
      <c r="E44" s="28"/>
      <c r="F44" s="28"/>
      <c r="G44" s="27"/>
    </row>
    <row r="45" spans="2:7">
      <c r="B45" s="27"/>
      <c r="C45" s="28"/>
      <c r="D45" s="28"/>
      <c r="E45" s="28"/>
      <c r="F45" s="28"/>
      <c r="G45" s="27"/>
    </row>
    <row r="46" spans="2:7">
      <c r="B46" s="27"/>
      <c r="C46" s="28"/>
      <c r="D46" s="28"/>
      <c r="E46" s="28"/>
      <c r="F46" s="28"/>
      <c r="G46" s="27"/>
    </row>
    <row r="47" spans="2:7">
      <c r="B47" s="27"/>
      <c r="C47" s="28"/>
      <c r="D47" s="28"/>
      <c r="E47" s="28"/>
      <c r="F47" s="28"/>
      <c r="G47" s="27"/>
    </row>
    <row r="48" spans="2:7">
      <c r="B48" s="27"/>
      <c r="C48" s="28"/>
      <c r="D48" s="28"/>
      <c r="E48" s="28"/>
      <c r="F48" s="28"/>
      <c r="G48" s="27"/>
    </row>
    <row r="49" spans="2:7">
      <c r="B49" s="27"/>
      <c r="C49" s="28"/>
      <c r="D49" s="28"/>
      <c r="E49" s="28"/>
      <c r="F49" s="28"/>
      <c r="G49" s="27"/>
    </row>
    <row r="50" spans="2:7">
      <c r="B50" s="27"/>
      <c r="C50" s="28"/>
      <c r="D50" s="28"/>
      <c r="E50" s="28"/>
      <c r="F50" s="28"/>
      <c r="G50" s="27"/>
    </row>
    <row r="51" spans="2:7">
      <c r="B51" s="27"/>
      <c r="C51" s="28"/>
      <c r="D51" s="28"/>
      <c r="E51" s="28"/>
      <c r="F51" s="28"/>
      <c r="G51" s="27"/>
    </row>
  </sheetData>
  <mergeCells count="28">
    <mergeCell ref="C6:D6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E6:E7"/>
    <mergeCell ref="F6:F7"/>
    <mergeCell ref="G6:G7"/>
  </mergeCells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LibreOffice/5.3.2.2$Windows_x86 LibreOffice_project/6cd4f1ef626f15116896b1d8e1398b56da0d0ee1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Matriz objetivos metas indicado</vt:lpstr>
      <vt:lpstr>Registro de variables</vt:lpstr>
      <vt:lpstr>IND1</vt:lpstr>
      <vt:lpstr>IND11</vt:lpstr>
      <vt:lpstr>IND2</vt:lpstr>
      <vt:lpstr>IND3</vt:lpstr>
      <vt:lpstr>IND4</vt:lpstr>
      <vt:lpstr>IND5</vt:lpstr>
      <vt:lpstr>IND6</vt:lpstr>
      <vt:lpstr>IND7</vt:lpstr>
      <vt:lpstr>IND8</vt:lpstr>
      <vt:lpstr>IND9</vt:lpstr>
      <vt:lpstr>IND10</vt:lpstr>
      <vt:lpstr>IND1_2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</dc:creator>
  <cp:lastModifiedBy>jhon.moreno</cp:lastModifiedBy>
  <cp:revision>19</cp:revision>
  <dcterms:created xsi:type="dcterms:W3CDTF">2016-06-05T18:52:00Z</dcterms:created>
  <dcterms:modified xsi:type="dcterms:W3CDTF">2019-02-02T16:35:15Z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1033-10.2.0.7635</vt:lpwstr>
  </property>
</Properties>
</file>